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8_{36EDCDC1-DBD3-4576-9A79-73B156E556F7}" xr6:coauthVersionLast="47" xr6:coauthVersionMax="47" xr10:uidLastSave="{00000000-0000-0000-0000-000000000000}"/>
  <bookViews>
    <workbookView xWindow="28680" yWindow="-120" windowWidth="29040" windowHeight="15720" tabRatio="689" activeTab="1" xr2:uid="{00000000-000D-0000-FFFF-FFFF00000000}"/>
  </bookViews>
  <sheets>
    <sheet name="（発注所属入力）" sheetId="1" r:id="rId1"/>
    <sheet name="技術資料表紙（入札参加者）" sheetId="2" r:id="rId2"/>
    <sheet name="技術者情報" sheetId="30" r:id="rId3"/>
    <sheet name="様式- 2a" sheetId="32" r:id="rId4"/>
    <sheet name="様式－2b" sheetId="4" r:id="rId5"/>
    <sheet name="様式-3" sheetId="16" r:id="rId6"/>
    <sheet name="様式- 4" sheetId="33" r:id="rId7"/>
    <sheet name="様式- 5" sheetId="34" r:id="rId8"/>
    <sheet name="様式-3 (2人目)" sheetId="35" r:id="rId9"/>
    <sheet name="様式-3 (3人目)" sheetId="36" r:id="rId10"/>
  </sheets>
  <definedNames>
    <definedName name="_xlnm._FilterDatabase" localSheetId="3" hidden="1">'様式- 2a'!$D$14:$AF$26</definedName>
    <definedName name="_xlnm.Print_Area" localSheetId="0">'（発注所属入力）'!$B$1:$I$47</definedName>
    <definedName name="_xlnm.Print_Area" localSheetId="1">'技術資料表紙（入札参加者）'!$C$1:$H$76</definedName>
    <definedName name="_xlnm.Print_Area" localSheetId="2">技術者情報!$A$1:$U$46</definedName>
    <definedName name="_xlnm.Print_Area" localSheetId="3">'様式- 2a'!$C$6:$AH$59</definedName>
    <definedName name="_xlnm.Print_Area" localSheetId="6">'様式- 4'!$B$8:$AF$56</definedName>
    <definedName name="_xlnm.Print_Area" localSheetId="7">'様式- 5'!$B$7:$AF$34</definedName>
    <definedName name="_xlnm.Print_Area" localSheetId="4">'様式－2b'!$C$6:$AJ$57</definedName>
    <definedName name="_xlnm.Print_Area" localSheetId="5">'様式-3'!$C$8:$AG$62</definedName>
    <definedName name="_xlnm.Print_Area" localSheetId="8">'様式-3 (2人目)'!$B$8:$AF$62</definedName>
    <definedName name="_xlnm.Print_Area" localSheetId="9">'様式-3 (3人目)'!$B$8:$AF$62</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2" l="1"/>
  <c r="E67" i="2"/>
  <c r="K68" i="2"/>
  <c r="K66" i="2"/>
  <c r="K65" i="2"/>
  <c r="K67" i="2"/>
  <c r="H67" i="2"/>
  <c r="I67" i="2"/>
  <c r="I65" i="2"/>
  <c r="G76" i="2" l="1"/>
  <c r="Q20" i="32"/>
  <c r="G41" i="1"/>
  <c r="F68" i="2" l="1"/>
  <c r="F67" i="2"/>
  <c r="M47" i="33"/>
  <c r="K5" i="2"/>
  <c r="E70" i="2" l="1"/>
  <c r="F4" i="2"/>
  <c r="Q32" i="33" l="1"/>
  <c r="T53" i="16"/>
  <c r="M27" i="33"/>
  <c r="K41" i="2" l="1"/>
  <c r="I62" i="2"/>
  <c r="K64" i="2"/>
  <c r="K62" i="2"/>
  <c r="E62" i="2"/>
  <c r="F62" i="2" s="1"/>
  <c r="E63" i="2"/>
  <c r="F63" i="2" s="1"/>
  <c r="H30" i="1" l="1"/>
  <c r="E41" i="2" l="1"/>
  <c r="F41" i="2" s="1"/>
  <c r="E40" i="2" l="1"/>
  <c r="F40" i="2" s="1"/>
  <c r="AC56" i="32" l="1"/>
  <c r="J56" i="36" l="1"/>
  <c r="S53" i="36"/>
  <c r="M48" i="36"/>
  <c r="M43" i="36"/>
  <c r="P40" i="36"/>
  <c r="M33" i="36"/>
  <c r="P23" i="36"/>
  <c r="M18" i="36"/>
  <c r="J56" i="35"/>
  <c r="S53" i="35"/>
  <c r="M48" i="35"/>
  <c r="M43" i="35"/>
  <c r="Y36" i="32"/>
  <c r="I40" i="2" l="1"/>
  <c r="H40" i="2"/>
  <c r="E42" i="2"/>
  <c r="F42" i="2" s="1"/>
  <c r="K40" i="2" l="1"/>
  <c r="G28" i="1"/>
  <c r="G34" i="1"/>
  <c r="K53" i="2" l="1"/>
  <c r="AN17" i="4" l="1"/>
  <c r="AN38" i="4"/>
  <c r="AM38" i="4" s="1"/>
  <c r="AN37" i="4"/>
  <c r="AM37" i="4" s="1"/>
  <c r="AN36" i="4"/>
  <c r="AM36" i="4" s="1"/>
  <c r="AN35" i="4"/>
  <c r="AM35" i="4" s="1"/>
  <c r="AN34" i="4"/>
  <c r="AM34" i="4" s="1"/>
  <c r="AN33" i="4"/>
  <c r="AM33" i="4" s="1"/>
  <c r="AN32" i="4"/>
  <c r="AM32" i="4" s="1"/>
  <c r="AN31" i="4"/>
  <c r="AN30" i="4"/>
  <c r="AN29" i="4"/>
  <c r="AM29" i="4" s="1"/>
  <c r="AN28" i="4"/>
  <c r="AM28" i="4" s="1"/>
  <c r="AN27" i="4"/>
  <c r="AM27" i="4" s="1"/>
  <c r="AN26" i="4"/>
  <c r="AM26" i="4" s="1"/>
  <c r="AN25" i="4"/>
  <c r="AM25" i="4" s="1"/>
  <c r="AN24" i="4"/>
  <c r="AM24" i="4" s="1"/>
  <c r="AN23" i="4"/>
  <c r="AM23" i="4" s="1"/>
  <c r="AN22" i="4"/>
  <c r="AM22" i="4" s="1"/>
  <c r="AN21" i="4"/>
  <c r="AM21" i="4" s="1"/>
  <c r="AN20" i="4"/>
  <c r="AM20" i="4" s="1"/>
  <c r="AN19" i="4"/>
  <c r="AM19" i="4" s="1"/>
  <c r="AM18" i="4" s="1"/>
  <c r="AM31" i="4"/>
  <c r="AM30" i="4"/>
  <c r="AN18" i="4" l="1"/>
  <c r="I23" i="2"/>
  <c r="F21" i="2" l="1"/>
  <c r="F7" i="4" l="1"/>
  <c r="H65" i="2"/>
  <c r="H62" i="2"/>
  <c r="E66" i="2"/>
  <c r="E65" i="2"/>
  <c r="E64" i="2"/>
  <c r="F64" i="2" s="1"/>
  <c r="G40" i="1"/>
  <c r="M40" i="33"/>
  <c r="Y42" i="32" l="1"/>
  <c r="H46" i="2" l="1"/>
  <c r="H44" i="2"/>
  <c r="E47" i="2"/>
  <c r="F47" i="2" s="1"/>
  <c r="E46" i="2"/>
  <c r="F46" i="2" s="1"/>
  <c r="E44" i="2"/>
  <c r="E45" i="2"/>
  <c r="F45" i="2" s="1"/>
  <c r="F44" i="2" l="1"/>
  <c r="E34" i="2"/>
  <c r="F34" i="2" s="1"/>
  <c r="E33" i="2"/>
  <c r="F33" i="2" s="1"/>
  <c r="E32" i="2"/>
  <c r="F32" i="2" s="1"/>
  <c r="E31" i="2"/>
  <c r="F31" i="2" s="1"/>
  <c r="E35" i="2"/>
  <c r="F35" i="2" s="1"/>
  <c r="E30" i="2"/>
  <c r="F30" i="2" s="1"/>
  <c r="E29" i="2"/>
  <c r="F29" i="2" s="1"/>
  <c r="E28" i="2"/>
  <c r="F28" i="2" s="1"/>
  <c r="E27" i="2"/>
  <c r="F27" i="2" s="1"/>
  <c r="E26" i="2"/>
  <c r="F26" i="2" s="1"/>
  <c r="E25" i="2"/>
  <c r="F25" i="2" s="1"/>
  <c r="E24" i="2"/>
  <c r="F24" i="2" s="1"/>
  <c r="E23" i="2"/>
  <c r="F23" i="2" s="1"/>
  <c r="I46" i="2"/>
  <c r="I44" i="2"/>
  <c r="I31" i="2"/>
  <c r="I25" i="2"/>
  <c r="H25" i="2" l="1"/>
  <c r="H31" i="2"/>
  <c r="H23" i="2"/>
  <c r="G25" i="1" l="1"/>
  <c r="G24" i="1"/>
  <c r="G23" i="1"/>
  <c r="G26" i="1"/>
  <c r="I21" i="1" l="1"/>
  <c r="I38" i="2" l="1"/>
  <c r="I36" i="2"/>
  <c r="H36" i="2" l="1"/>
  <c r="H52" i="2"/>
  <c r="F8" i="36" l="1"/>
  <c r="P40" i="35"/>
  <c r="M33" i="35"/>
  <c r="P23" i="35"/>
  <c r="M18" i="35"/>
  <c r="F8" i="35"/>
  <c r="B1" i="30" l="1"/>
  <c r="G7" i="32"/>
  <c r="G8" i="16" l="1"/>
  <c r="N18" i="16"/>
  <c r="M29" i="34" l="1"/>
  <c r="M23" i="34"/>
  <c r="M17" i="34"/>
  <c r="F8" i="34"/>
  <c r="M22" i="33"/>
  <c r="M16" i="33"/>
  <c r="F9" i="33"/>
  <c r="N51" i="32" l="1"/>
  <c r="N30" i="32"/>
  <c r="N46" i="32"/>
  <c r="N15" i="32"/>
  <c r="K56" i="16" l="1"/>
  <c r="Q40" i="16"/>
  <c r="Q23" i="16" l="1"/>
  <c r="N48" i="16" l="1"/>
  <c r="N43" i="16"/>
  <c r="N33" i="16"/>
  <c r="I30" i="1" l="1"/>
  <c r="K73" i="2" l="1"/>
  <c r="D3" i="2" l="1"/>
  <c r="H38" i="2"/>
  <c r="K39" i="2"/>
  <c r="K38" i="2"/>
  <c r="K75" i="2" l="1"/>
  <c r="K71" i="2"/>
  <c r="K61" i="2"/>
  <c r="K59" i="2"/>
  <c r="K57" i="2"/>
  <c r="K51" i="2"/>
  <c r="K49" i="2"/>
  <c r="K37" i="2"/>
  <c r="I74" i="2"/>
  <c r="I72" i="2"/>
  <c r="I70" i="2"/>
  <c r="I60" i="2"/>
  <c r="I58" i="2"/>
  <c r="I56" i="2"/>
  <c r="I52" i="2"/>
  <c r="I50" i="2"/>
  <c r="I48" i="2"/>
  <c r="K74" i="2"/>
  <c r="K72" i="2"/>
  <c r="K70" i="2"/>
  <c r="K60" i="2"/>
  <c r="K58" i="2"/>
  <c r="K56" i="2"/>
  <c r="K52" i="2"/>
  <c r="K50" i="2"/>
  <c r="K48" i="2"/>
  <c r="K46" i="2"/>
  <c r="K44" i="2"/>
  <c r="K36" i="2"/>
  <c r="K31" i="2"/>
  <c r="K25" i="2"/>
  <c r="K23" i="2"/>
  <c r="K10" i="2" l="1"/>
  <c r="K9" i="2"/>
  <c r="K8" i="2"/>
  <c r="K6" i="2"/>
  <c r="H70" i="2" l="1"/>
  <c r="H21" i="2" l="1"/>
  <c r="E21" i="1"/>
  <c r="B21" i="1"/>
  <c r="C21" i="2" l="1"/>
  <c r="E52" i="2" l="1"/>
  <c r="E53" i="2" l="1"/>
  <c r="G37" i="1"/>
  <c r="I31" i="1"/>
  <c r="H74" i="2"/>
  <c r="H72" i="2"/>
  <c r="H60" i="2"/>
  <c r="H58" i="2"/>
  <c r="H56" i="2"/>
  <c r="H50" i="2"/>
  <c r="H48" i="2"/>
  <c r="D13" i="2"/>
  <c r="D12" i="2"/>
  <c r="H43" i="1"/>
  <c r="E74" i="2"/>
  <c r="E72" i="2"/>
  <c r="F65" i="2"/>
  <c r="E60" i="2"/>
  <c r="E50" i="2"/>
  <c r="F50" i="2" s="1"/>
  <c r="E48" i="2"/>
  <c r="E36" i="2"/>
  <c r="F36" i="2" s="1"/>
  <c r="E38" i="2"/>
  <c r="G32" i="32" l="1"/>
  <c r="G44" i="1"/>
  <c r="E75" i="2"/>
  <c r="F75" i="2" s="1"/>
  <c r="F74" i="2"/>
  <c r="E73" i="2"/>
  <c r="F73" i="2" s="1"/>
  <c r="F72" i="2"/>
  <c r="E71" i="2"/>
  <c r="F71" i="2" s="1"/>
  <c r="F70" i="2"/>
  <c r="F66" i="2"/>
  <c r="E61" i="2"/>
  <c r="F61" i="2" s="1"/>
  <c r="F60" i="2"/>
  <c r="E59" i="2"/>
  <c r="F59" i="2" s="1"/>
  <c r="E58" i="2"/>
  <c r="F58" i="2" s="1"/>
  <c r="E57" i="2"/>
  <c r="F57" i="2" s="1"/>
  <c r="E56" i="2"/>
  <c r="F56" i="2" s="1"/>
  <c r="E54" i="2"/>
  <c r="F53" i="2" s="1"/>
  <c r="E51" i="2"/>
  <c r="F51" i="2" s="1"/>
  <c r="E49" i="2"/>
  <c r="F49" i="2" s="1"/>
  <c r="F48" i="2"/>
  <c r="E39" i="2"/>
  <c r="E37" i="2"/>
  <c r="F37" i="2" s="1"/>
  <c r="G45" i="1"/>
  <c r="G39" i="1"/>
  <c r="G38" i="1"/>
  <c r="G36" i="1"/>
  <c r="G33" i="1"/>
  <c r="G32" i="1"/>
  <c r="G27" i="1"/>
  <c r="G47" i="1" l="1"/>
  <c r="F38" i="2"/>
  <c r="F39" i="2"/>
  <c r="F52" i="2"/>
  <c r="F54" i="2"/>
</calcChain>
</file>

<file path=xl/sharedStrings.xml><?xml version="1.0" encoding="utf-8"?>
<sst xmlns="http://schemas.openxmlformats.org/spreadsheetml/2006/main" count="802" uniqueCount="280">
  <si>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</si>
  <si>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</si>
  <si>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</si>
  <si>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</si>
  <si>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</si>
  <si>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必須</t>
    <rPh sb="0" eb="2">
      <t>ヒッス</t>
    </rPh>
    <phoneticPr fontId="1"/>
  </si>
  <si>
    <t>過去３年間の工事成績評定点の平均点</t>
    <phoneticPr fontId="1"/>
  </si>
  <si>
    <t>地域精通度</t>
    <phoneticPr fontId="1"/>
  </si>
  <si>
    <t>登録業種</t>
    <rPh sb="0" eb="2">
      <t>トウロク</t>
    </rPh>
    <rPh sb="2" eb="4">
      <t>ギョウシュ</t>
    </rPh>
    <phoneticPr fontId="1"/>
  </si>
  <si>
    <t>選択</t>
    <rPh sb="0" eb="2">
      <t>センタク</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</si>
  <si>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</si>
  <si>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</si>
  <si>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</si>
  <si>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</si>
  <si>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</si>
  <si>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</si>
  <si>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</si>
  <si>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1又は2</t>
    <rPh sb="1" eb="2">
      <t>マタ</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</si>
  <si>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</si>
  <si>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</si>
  <si>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</si>
  <si>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</si>
  <si>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</si>
  <si>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</si>
  <si>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</si>
  <si>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</si>
  <si>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検査番号</t>
    <rPh sb="0" eb="2">
      <t>ケンサ</t>
    </rPh>
    <rPh sb="2" eb="4">
      <t>バンゴウ</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</si>
  <si>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</si>
  <si>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</si>
  <si>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</si>
  <si>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</si>
  <si>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</si>
  <si>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</si>
  <si>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</si>
  <si>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</si>
  <si>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</si>
  <si>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</si>
  <si>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</si>
  <si>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商号又は名称</t>
    <rPh sb="0" eb="2">
      <t>ショウゴウ</t>
    </rPh>
    <rPh sb="2" eb="3">
      <t>マタ</t>
    </rPh>
    <rPh sb="4" eb="6">
      <t>メイショウ</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</si>
  <si>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</si>
  <si>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</si>
  <si>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</si>
  <si>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</si>
  <si>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</si>
  <si>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</si>
  <si>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</si>
  <si>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</si>
  <si>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</si>
  <si>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</si>
  <si>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</si>
  <si>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</si>
  <si>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</si>
  <si>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</si>
  <si>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</si>
  <si>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</si>
  <si>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</si>
  <si>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</si>
  <si>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</si>
  <si>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</si>
  <si>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</si>
  <si>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</si>
  <si>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</si>
  <si>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</si>
  <si>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</si>
  <si>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</si>
  <si>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</si>
  <si>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様式－1ｃ</t>
  </si>
  <si>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</si>
  <si>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</si>
  <si>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</si>
  <si>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</si>
  <si>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</si>
  <si>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</si>
  <si>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</si>
  <si>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</si>
  <si>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</si>
  <si>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</si>
  <si>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</si>
  <si>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</si>
  <si>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</si>
  <si>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</si>
  <si>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</si>
  <si>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</si>
  <si>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</si>
  <si>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</si>
  <si>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</si>
  <si>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10又は15</t>
    <rPh sb="2" eb="3">
      <t>マタ</t>
    </rPh>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</si>
  <si>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</si>
  <si>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</si>
  <si>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</si>
  <si>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様式－1a</t>
  </si>
  <si>
    <t>提出様式</t>
    <rPh sb="0" eb="2">
      <t>テイシュツ</t>
    </rPh>
    <rPh sb="2" eb="4">
      <t>ヨウシキ</t>
    </rPh>
    <phoneticPr fontId="1"/>
  </si>
  <si>
    <t>様式－1ｃⅡ</t>
  </si>
  <si>
    <t>年</t>
    <rPh sb="0" eb="1">
      <t>ネン</t>
    </rPh>
    <phoneticPr fontId="1"/>
  </si>
  <si>
    <t>月</t>
    <rPh sb="0" eb="1">
      <t>ガツ</t>
    </rPh>
    <phoneticPr fontId="1"/>
  </si>
  <si>
    <t>日</t>
    <rPh sb="0" eb="1">
      <t>ニチ</t>
    </rPh>
    <phoneticPr fontId="1"/>
  </si>
  <si>
    <t>種類</t>
    <rPh sb="0" eb="2">
      <t>シュルイ</t>
    </rPh>
    <phoneticPr fontId="1"/>
  </si>
  <si>
    <t>「総合評価方式に係る説明書」に記載の評価基準に基づき、自己評価による点数を自己評価点（入札者記載欄）に記載してください。</t>
    <rPh sb="1" eb="5">
      <t>ソウゴウヒョウカ</t>
    </rPh>
    <rPh sb="5" eb="7">
      <t>ホウシキ</t>
    </rPh>
    <rPh sb="8" eb="9">
      <t>カカ</t>
    </rPh>
    <rPh sb="10" eb="13">
      <t>セツメイショ</t>
    </rPh>
    <rPh sb="46" eb="48">
      <t>キサイ</t>
    </rPh>
    <rPh sb="51" eb="53">
      <t>キサイ</t>
    </rPh>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</si>
  <si>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</si>
  <si>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</si>
  <si>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</si>
  <si>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</si>
  <si>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</si>
  <si>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</si>
  <si>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</si>
  <si>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</si>
  <si>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</si>
  <si>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あり</t>
    <phoneticPr fontId="1"/>
  </si>
  <si>
    <t>なし</t>
  </si>
  <si>
    <t>なし</t>
    <phoneticPr fontId="1"/>
  </si>
  <si>
    <t>年</t>
    <rPh sb="0" eb="1">
      <t>ネン</t>
    </rPh>
    <phoneticPr fontId="1"/>
  </si>
  <si>
    <t>月</t>
    <rPh sb="0" eb="1">
      <t>ガツ</t>
    </rPh>
    <phoneticPr fontId="1"/>
  </si>
  <si>
    <t>日</t>
    <rPh sb="0" eb="1">
      <t>ニチ</t>
    </rPh>
    <phoneticPr fontId="1"/>
  </si>
  <si>
    <t>から</t>
    <phoneticPr fontId="1"/>
  </si>
  <si>
    <t>まで</t>
    <phoneticPr fontId="1"/>
  </si>
  <si>
    <t>〇</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</si>
  <si>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</si>
  <si>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</si>
  <si>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</si>
  <si>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</si>
  <si>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</si>
  <si>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35歳未満で実績あり</t>
  </si>
  <si>
    <t>35歳以上40歳未満で実績あり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</si>
  <si>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</si>
  <si>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</si>
  <si>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</si>
  <si>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</si>
  <si>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</si>
  <si>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</si>
  <si>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点</t>
    <rPh sb="0" eb="1">
      <t>テン</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</si>
  <si>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</si>
  <si>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</si>
  <si>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</si>
  <si>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</si>
  <si>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</si>
  <si>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</si>
  <si>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</si>
  <si>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</si>
  <si>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</si>
  <si>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</si>
  <si>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</si>
  <si>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</si>
  <si>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</si>
  <si>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</si>
  <si>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</si>
  <si>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</si>
  <si>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</si>
  <si>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</si>
  <si>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</si>
  <si>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雇用実績の
有無</t>
    <rPh sb="0" eb="2">
      <t>コヨウ</t>
    </rPh>
    <rPh sb="2" eb="4">
      <t>ジッセキ</t>
    </rPh>
    <rPh sb="6" eb="8">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</si>
  <si>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</si>
  <si>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</si>
  <si>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</si>
  <si>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</si>
  <si>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</si>
  <si>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</si>
  <si>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</si>
  <si>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</si>
  <si>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</si>
  <si>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</si>
  <si>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</si>
  <si>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</si>
  <si>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</si>
  <si>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</si>
  <si>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</si>
  <si>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</si>
  <si>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</si>
  <si>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</si>
  <si>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</si>
  <si>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</si>
  <si>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</si>
  <si>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</si>
  <si>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</si>
  <si>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</si>
  <si>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</si>
  <si>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</si>
  <si>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</si>
  <si>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</si>
  <si>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</si>
  <si>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</si>
  <si>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</si>
  <si>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</si>
  <si>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</si>
  <si>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土木一式</t>
    <rPh sb="0" eb="2">
      <t>ドボク</t>
    </rPh>
    <rPh sb="2" eb="4">
      <t>イッシキ</t>
    </rPh>
    <phoneticPr fontId="1"/>
  </si>
  <si>
    <t>⑯</t>
    <phoneticPr fontId="1"/>
  </si>
  <si>
    <t>　令和　　年　　月　　日</t>
    <rPh sb="1" eb="3">
      <t>レイワ</t>
    </rPh>
    <rPh sb="5" eb="6">
      <t>ネン</t>
    </rPh>
    <rPh sb="8" eb="9">
      <t>ツキ</t>
    </rPh>
    <rPh sb="11" eb="12">
      <t>ニチ</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</si>
  <si>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</si>
  <si>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</si>
  <si>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</si>
  <si>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t>〇</t>
  </si>
  <si>
    <t>※所属企業名</t>
    <rPh sb="1" eb="3">
      <t>ショゾク</t>
    </rPh>
    <rPh sb="3" eb="5">
      <t>キギョウ</t>
    </rPh>
    <rPh sb="5" eb="6">
      <t>メイ</t>
    </rPh>
    <phoneticPr fontId="1"/>
  </si>
  <si>
    <t>事業者登録の
有無</t>
    <rPh sb="0" eb="3">
      <t>ジギョウシャ</t>
    </rPh>
    <rPh sb="3" eb="5">
      <t>トウロク</t>
    </rPh>
    <rPh sb="7" eb="9">
      <t>ウム</t>
    </rPh>
    <phoneticPr fontId="1"/>
  </si>
  <si>
    <t>建設ｷｬﾘｱｱｯﾌﾟｼｽﾃﾑの事業者登録【試行】</t>
    <phoneticPr fontId="1"/>
  </si>
  <si>
    <t>新卒者（技術職）の雇用実績</t>
    <phoneticPr fontId="1"/>
  </si>
  <si>
    <t>若手技術者・担い手の育成実績</t>
    <rPh sb="0" eb="2">
      <t>ワカテ</t>
    </rPh>
    <rPh sb="2" eb="5">
      <t>ギジュツシャ</t>
    </rPh>
    <rPh sb="6" eb="7">
      <t>ニナ</t>
    </rPh>
    <rPh sb="8" eb="9">
      <t>テ</t>
    </rPh>
    <rPh sb="10" eb="12">
      <t>イクセイ</t>
    </rPh>
    <rPh sb="12" eb="14">
      <t>ジッセキ</t>
    </rPh>
    <phoneticPr fontId="1"/>
  </si>
  <si>
    <t>⑰</t>
    <phoneticPr fontId="1"/>
  </si>
  <si>
    <t>建設ｷｬﾘｱｱｯﾌﾟｼｽﾃﾑの事業者登録【試行】</t>
    <phoneticPr fontId="1"/>
  </si>
  <si>
    <t>令和</t>
  </si>
  <si>
    <t>　　　　　　　工事成績の実績表</t>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</si>
  <si>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rPh sb="39" eb="41">
      <t>シリョウ</t>
    </rPh>
    <rPh sb="116" eb="118">
      <t>テンプ</t>
    </rPh>
    <phoneticPr fontId="1"/>
  </si>
  <si>
    <t>継続教育（CPD）実績</t>
    <rPh sb="0" eb="2">
      <t>ケイゾク</t>
    </rPh>
    <rPh sb="2" eb="4">
      <t>キョウイク</t>
    </rPh>
    <rPh sb="9" eb="11">
      <t>ジッセキ</t>
    </rPh>
    <phoneticPr fontId="1"/>
  </si>
  <si>
    <t xml:space="preserve">自由設定項目－２ </t>
    <phoneticPr fontId="1"/>
  </si>
  <si>
    <t>所属
企業名※</t>
    <rPh sb="0" eb="2">
      <t>ショゾク</t>
    </rPh>
    <rPh sb="3" eb="5">
      <t>キギョウ</t>
    </rPh>
    <rPh sb="5" eb="6">
      <t>メイ</t>
    </rPh>
    <phoneticPr fontId="1"/>
  </si>
  <si>
    <t>（小数点以下切捨、整数止）</t>
    <phoneticPr fontId="1"/>
  </si>
  <si>
    <t>備　考※</t>
    <rPh sb="0" eb="1">
      <t>ビ</t>
    </rPh>
    <rPh sb="2" eb="3">
      <t>コウ</t>
    </rPh>
    <phoneticPr fontId="1"/>
  </si>
  <si>
    <t>※ 同種工事実績に該当することの補足説明が必要な場合は、備考欄に記載すること。</t>
    <phoneticPr fontId="1"/>
  </si>
  <si>
    <t>備　考※</t>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</si>
  <si>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</si>
  <si>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ＩＣＴ活用工事の実施</t>
    <rPh sb="3" eb="7">
      <t>カツヨウコウジ</t>
    </rPh>
    <rPh sb="8" eb="10">
      <t>ジッシ</t>
    </rPh>
    <phoneticPr fontId="1"/>
  </si>
  <si>
    <t>ＩＣＴ活用工事の実施</t>
    <rPh sb="3" eb="7">
      <t>カツヨウコウジ</t>
    </rPh>
    <rPh sb="8" eb="10">
      <t>ジッシ</t>
    </rPh>
    <phoneticPr fontId="1"/>
  </si>
  <si>
    <t>自己評価点申請書</t>
    <phoneticPr fontId="1"/>
  </si>
  <si>
    <t>活用の有無</t>
    <rPh sb="0" eb="2">
      <t>カツヨウ</t>
    </rPh>
    <rPh sb="3" eb="5">
      <t>ウム</t>
    </rPh>
    <phoneticPr fontId="1"/>
  </si>
  <si>
    <t>上記以外</t>
    <rPh sb="0" eb="4">
      <t>ジョウキイガイ</t>
    </rPh>
    <phoneticPr fontId="1"/>
  </si>
  <si>
    <t>施工プロセス（１）～（５）をすべて実施</t>
    <rPh sb="0" eb="2">
      <t>セコウ</t>
    </rPh>
    <phoneticPr fontId="1"/>
  </si>
  <si>
    <t>いずれか３つ以上の施工プロセスを実施</t>
    <rPh sb="9" eb="11">
      <t>セコウ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</si>
  <si>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</si>
  <si>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 xml:space="preserve">・この様式に未記載の者や、記載があっても様式－３が無い者（様式－３に氏名の記載
　が無い者を含む）は、候補者になり得ません。
</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</si>
  <si>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</si>
  <si>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注１：「工事成績評定点」の記載に誤りがある場合は０点とするが、平均点が65点未満となる場合は、評価基準に基づき減点する。</t>
    <rPh sb="25" eb="26">
      <t>テン</t>
    </rPh>
    <phoneticPr fontId="1"/>
  </si>
  <si>
    <t>「氏名」と「生年月日」が記載されている公の機関が発行した証明書等の写しを添付してください。</t>
    <rPh sb="1" eb="3">
      <t>シメイ</t>
    </rPh>
    <rPh sb="6" eb="8">
      <t>セイネン</t>
    </rPh>
    <rPh sb="8" eb="10">
      <t>ガッピ</t>
    </rPh>
    <rPh sb="12" eb="14">
      <t>キサイ</t>
    </rPh>
    <rPh sb="19" eb="20">
      <t>オオヤケ</t>
    </rPh>
    <rPh sb="21" eb="23">
      <t>キカン</t>
    </rPh>
    <rPh sb="24" eb="26">
      <t>ハッコウ</t>
    </rPh>
    <rPh sb="28" eb="31">
      <t>ショウメイショ</t>
    </rPh>
    <rPh sb="31" eb="32">
      <t>ナド</t>
    </rPh>
    <rPh sb="33" eb="34">
      <t>ウツ</t>
    </rPh>
    <rPh sb="36" eb="38">
      <t>テンプ</t>
    </rPh>
    <phoneticPr fontId="1"/>
  </si>
  <si>
    <t>⑥</t>
    <phoneticPr fontId="1"/>
  </si>
  <si>
    <t>新卒者の雇用実績</t>
    <phoneticPr fontId="1"/>
  </si>
  <si>
    <t>あり（指定学科）</t>
    <rPh sb="3" eb="7">
      <t>シテイガッカ</t>
    </rPh>
    <phoneticPr fontId="1"/>
  </si>
  <si>
    <t>あり（指定学科以外）</t>
    <rPh sb="3" eb="7">
      <t>シテイガッカ</t>
    </rPh>
    <rPh sb="7" eb="9">
      <t>イガイ</t>
    </rPh>
    <phoneticPr fontId="1"/>
  </si>
  <si>
    <t>地域特有の課題（施策）への取組</t>
    <phoneticPr fontId="1"/>
  </si>
  <si>
    <t>JVとして入札に参加する場合は、構成員ではなくJVとしての自己評価点を記載してください。</t>
    <rPh sb="5" eb="7">
      <t>ニュウサツ</t>
    </rPh>
    <rPh sb="8" eb="10">
      <t>サンカ</t>
    </rPh>
    <rPh sb="12" eb="14">
      <t>バアイ</t>
    </rPh>
    <rPh sb="16" eb="19">
      <t>コウセイイン</t>
    </rPh>
    <rPh sb="29" eb="31">
      <t>ジコ</t>
    </rPh>
    <rPh sb="31" eb="33">
      <t>ヒョウカ</t>
    </rPh>
    <rPh sb="33" eb="34">
      <t>テン</t>
    </rPh>
    <rPh sb="35" eb="37">
      <t>キサイ</t>
    </rPh>
    <phoneticPr fontId="1"/>
  </si>
  <si>
    <t>所在地</t>
    <rPh sb="0" eb="3">
      <t>ショザイチ</t>
    </rPh>
    <phoneticPr fontId="1"/>
  </si>
  <si>
    <t>代表者名</t>
    <rPh sb="0" eb="3">
      <t>ダイヒョウシャ</t>
    </rPh>
    <rPh sb="3" eb="4">
      <t>メイ</t>
    </rPh>
    <phoneticPr fontId="1"/>
  </si>
  <si>
    <t>押印を省略する場合、「責任者」、「連絡担当者」及び「電話番号」の記載が無かった場合は、技術資料を無効とします。</t>
    <rPh sb="0" eb="2">
      <t>オウイン</t>
    </rPh>
    <rPh sb="3" eb="5">
      <t>ショウリャク</t>
    </rPh>
    <rPh sb="7" eb="9">
      <t>バアイ</t>
    </rPh>
    <rPh sb="32" eb="34">
      <t>キサイ</t>
    </rPh>
    <rPh sb="35" eb="36">
      <t>ナ</t>
    </rPh>
    <rPh sb="39" eb="41">
      <t>バアイ</t>
    </rPh>
    <rPh sb="43" eb="45">
      <t>ギジュツ</t>
    </rPh>
    <rPh sb="45" eb="47">
      <t>シリョウ</t>
    </rPh>
    <rPh sb="48" eb="50">
      <t>ムコウ</t>
    </rPh>
    <phoneticPr fontId="1"/>
  </si>
  <si>
    <t>(※）責任者</t>
    <rPh sb="3" eb="6">
      <t>セキニンシャ</t>
    </rPh>
    <phoneticPr fontId="1"/>
  </si>
  <si>
    <t>（※）「責任者」、「連絡担当者」及び「電話番号」を記載した場合は、押印を省略できます。</t>
    <rPh sb="4" eb="7">
      <t>セキニンシャ</t>
    </rPh>
    <rPh sb="10" eb="12">
      <t>レンラク</t>
    </rPh>
    <rPh sb="12" eb="15">
      <t>タントウシャ</t>
    </rPh>
    <rPh sb="16" eb="17">
      <t>オヨ</t>
    </rPh>
    <rPh sb="19" eb="21">
      <t>デンワ</t>
    </rPh>
    <rPh sb="21" eb="23">
      <t>バンゴウ</t>
    </rPh>
    <rPh sb="25" eb="27">
      <t>キサイ</t>
    </rPh>
    <rPh sb="29" eb="31">
      <t>バアイ</t>
    </rPh>
    <rPh sb="33" eb="35">
      <t>オウイン</t>
    </rPh>
    <rPh sb="36" eb="38">
      <t>ショウリャク</t>
    </rPh>
    <phoneticPr fontId="1"/>
  </si>
  <si>
    <t>〔評価項目⑰〕女性技術者の活躍</t>
    <rPh sb="7" eb="12">
      <t>ジョセイギジュツシャ</t>
    </rPh>
    <rPh sb="13" eb="15">
      <t>カツヤク</t>
    </rPh>
    <phoneticPr fontId="1"/>
  </si>
  <si>
    <t>女性技術者
配置の有無</t>
    <rPh sb="0" eb="5">
      <t>ジョセイギジュツシャ</t>
    </rPh>
    <rPh sb="6" eb="8">
      <t>ハイチ</t>
    </rPh>
    <rPh sb="9" eb="11">
      <t>ウム</t>
    </rPh>
    <phoneticPr fontId="1"/>
  </si>
  <si>
    <t>〔評価項目⑫〕災害時等の地域貢献</t>
    <phoneticPr fontId="1"/>
  </si>
  <si>
    <t>〔評価項目⑬〕建設業労働災害防止協会への加入</t>
    <phoneticPr fontId="1"/>
  </si>
  <si>
    <t>〔評価項目⑭〕登録基幹技能者の配置</t>
    <rPh sb="15" eb="17">
      <t>ハイチ</t>
    </rPh>
    <phoneticPr fontId="1"/>
  </si>
  <si>
    <t>〔評価項目⑮〕新卒者の雇用実績</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</si>
  <si>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2" eb="5">
      <t>ネンガッピ</t>
    </rPh>
    <rPh sb="6" eb="8">
      <t>カクニン</t>
    </rPh>
    <rPh sb="10" eb="12">
      <t>シリョウ</t>
    </rPh>
    <rPh sb="41" eb="42">
      <t>トウ</t>
    </rPh>
    <rPh sb="43" eb="44">
      <t>ウツ</t>
    </rPh>
    <rPh sb="46" eb="48">
      <t>テンプ</t>
    </rPh>
    <rPh sb="99" eb="101">
      <t>ソツギョウ</t>
    </rPh>
    <rPh sb="101" eb="103">
      <t>ネンジ</t>
    </rPh>
    <rPh sb="103" eb="104">
      <t>オヨ</t>
    </rPh>
    <rPh sb="105" eb="107">
      <t>シテイ</t>
    </rPh>
    <rPh sb="107" eb="109">
      <t>ガッカ</t>
    </rPh>
    <rPh sb="110" eb="112">
      <t>ソツギョウ</t>
    </rPh>
    <rPh sb="118" eb="120">
      <t>カクニン</t>
    </rPh>
    <rPh sb="122" eb="124">
      <t>シリョウ</t>
    </rPh>
    <rPh sb="127" eb="129">
      <t>ソツギョウ</t>
    </rPh>
    <rPh sb="129" eb="131">
      <t>ショウショ</t>
    </rPh>
    <rPh sb="132" eb="133">
      <t>ウツ</t>
    </rPh>
    <rPh sb="134" eb="135">
      <t>マタ</t>
    </rPh>
    <rPh sb="136" eb="138">
      <t>ソツギョウ</t>
    </rPh>
    <rPh sb="138" eb="141">
      <t>ショウメイショ</t>
    </rPh>
    <rPh sb="141" eb="142">
      <t>トウ</t>
    </rPh>
    <rPh sb="143" eb="145">
      <t>テンプ</t>
    </rPh>
    <phoneticPr fontId="1"/>
  </si>
  <si>
    <t>〔評価項目⑯〕建設ｷｬﾘｱｱｯﾌﾟｼｽﾃﾑの事業者登録</t>
    <phoneticPr fontId="1"/>
  </si>
  <si>
    <t>　なお、技術資料提出時に、配置予定技術者を特定できない場合は、複数の候補者を立てることができますが、その場合は、全ての候補者の氏名を記載してください。</t>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</si>
  <si>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女性技術者</t>
    <rPh sb="0" eb="5">
      <t>ジョセイギジュツシャ</t>
    </rPh>
    <phoneticPr fontId="1"/>
  </si>
  <si>
    <t>(※）連絡担当者</t>
    <rPh sb="3" eb="5">
      <t>レンラク</t>
    </rPh>
    <rPh sb="5" eb="8">
      <t>タントウシャ</t>
    </rPh>
    <phoneticPr fontId="1"/>
  </si>
  <si>
    <t>(※）電話番号</t>
    <rPh sb="3" eb="5">
      <t>デンワ</t>
    </rPh>
    <rPh sb="5" eb="7">
      <t>バンゴウ</t>
    </rPh>
    <phoneticPr fontId="1"/>
  </si>
  <si>
    <t>女性技術者の活躍</t>
    <rPh sb="0" eb="2">
      <t>ジョセイ</t>
    </rPh>
    <rPh sb="2" eb="5">
      <t>ギジュツシャ</t>
    </rPh>
    <rPh sb="6" eb="8">
      <t>カツヤク</t>
    </rPh>
    <phoneticPr fontId="1"/>
  </si>
  <si>
    <t>⑱</t>
    <phoneticPr fontId="1"/>
  </si>
  <si>
    <t>女性技術者の活躍</t>
    <rPh sb="0" eb="5">
      <t>ジョセイギジュツシャ</t>
    </rPh>
    <rPh sb="6" eb="8">
      <t>カツヤク</t>
    </rPh>
    <phoneticPr fontId="1"/>
  </si>
  <si>
    <t>〔評価項目⑥〕ＩＣＴ活用工事の実施</t>
    <rPh sb="10" eb="14">
      <t>カツヨウコウジ</t>
    </rPh>
    <rPh sb="15" eb="17">
      <t>ジッシ</t>
    </rPh>
    <phoneticPr fontId="1"/>
  </si>
  <si>
    <t>〔評価項目⑦〕過去の同種工事の施工実績</t>
    <phoneticPr fontId="1"/>
  </si>
  <si>
    <t>〔評価項目⑧〕過去３年間の工事成績評定実績</t>
    <phoneticPr fontId="1"/>
  </si>
  <si>
    <t>〔評価項目⑨〕取得資格</t>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</si>
  <si>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4">
      <t>オモテ</t>
    </rPh>
    <rPh sb="14" eb="15">
      <t>メン</t>
    </rPh>
    <rPh sb="15" eb="16">
      <t>オヨ</t>
    </rPh>
    <rPh sb="17" eb="19">
      <t>リメン</t>
    </rPh>
    <rPh sb="21" eb="23">
      <t>テンプ</t>
    </rPh>
    <phoneticPr fontId="1"/>
  </si>
  <si>
    <t>〔評価項目⑩〕継続教育（CPD）実績</t>
    <phoneticPr fontId="1"/>
  </si>
  <si>
    <t>〔評価項目⑪〕若手技術者・担い手の育成実績</t>
    <rPh sb="13" eb="14">
      <t>ニナ</t>
    </rPh>
    <rPh sb="15" eb="16">
      <t>テ</t>
    </rPh>
    <phoneticPr fontId="1"/>
  </si>
  <si>
    <t>該当事項を証明する資料の写しを添付すること。</t>
    <rPh sb="15" eb="17">
      <t>テンプ</t>
    </rPh>
    <phoneticPr fontId="1"/>
  </si>
  <si>
    <t>該当事項を証明する資料の写しを添付すること。</t>
    <phoneticPr fontId="1"/>
  </si>
  <si>
    <t>評価項目①の添付資料が、評価項目⑦の添付資料を兼ねる場合には添付を省略することができる。</t>
    <rPh sb="0" eb="2">
      <t>ヒョウカ</t>
    </rPh>
    <rPh sb="2" eb="4">
      <t>コウモク</t>
    </rPh>
    <rPh sb="6" eb="10">
      <t>テンプシリョウ</t>
    </rPh>
    <rPh sb="12" eb="14">
      <t>ヒョウカ</t>
    </rPh>
    <rPh sb="14" eb="16">
      <t>コウモク</t>
    </rPh>
    <rPh sb="18" eb="20">
      <t>テンプ</t>
    </rPh>
    <rPh sb="20" eb="22">
      <t>シリョウ</t>
    </rPh>
    <rPh sb="23" eb="24">
      <t>カ</t>
    </rPh>
    <rPh sb="26" eb="28">
      <t>バアイ</t>
    </rPh>
    <rPh sb="30" eb="32">
      <t>テンプ</t>
    </rPh>
    <rPh sb="33" eb="35">
      <t>ショウリャク</t>
    </rPh>
    <phoneticPr fontId="1"/>
  </si>
  <si>
    <t>提出様式の内容に誤りが無くても、本申請書の自己評価点の記載が誤っている場合には、当該評価項目は評価しません。</t>
    <rPh sb="0" eb="2">
      <t>テイシュツ</t>
    </rPh>
    <rPh sb="2" eb="4">
      <t>ヨウシキ</t>
    </rPh>
    <rPh sb="5" eb="7">
      <t>ナイヨウ</t>
    </rPh>
    <rPh sb="8" eb="9">
      <t>アヤマ</t>
    </rPh>
    <rPh sb="11" eb="12">
      <t>ナ</t>
    </rPh>
    <rPh sb="16" eb="17">
      <t>ホン</t>
    </rPh>
    <rPh sb="17" eb="20">
      <t>シンセイショ</t>
    </rPh>
    <rPh sb="21" eb="23">
      <t>ジコ</t>
    </rPh>
    <rPh sb="23" eb="26">
      <t>ヒョウカテン</t>
    </rPh>
    <rPh sb="27" eb="29">
      <t>キサイ</t>
    </rPh>
    <rPh sb="30" eb="31">
      <t>アヤマ</t>
    </rPh>
    <rPh sb="35" eb="37">
      <t>バアイ</t>
    </rPh>
    <rPh sb="40" eb="42">
      <t>トウガイ</t>
    </rPh>
    <rPh sb="42" eb="44">
      <t>ヒョウカ</t>
    </rPh>
    <rPh sb="44" eb="46">
      <t>コウモク</t>
    </rPh>
    <rPh sb="47" eb="49">
      <t>ヒョウカ</t>
    </rPh>
    <phoneticPr fontId="1"/>
  </si>
  <si>
    <t>　配置予定技術者を評価項目⑰「女性技術者の活躍」の評価対象とする場合には、氏名欄右の枠に〇をいれていただくとともに、様式－４の該当項目を記載してください。
　女性技術者の欄に〇が無い場合には、様式－４に記載がある場合でも評価しません。</t>
    <rPh sb="1" eb="3">
      <t>ハイチ</t>
    </rPh>
    <rPh sb="3" eb="8">
      <t>ヨテイギジュツシャ</t>
    </rPh>
    <rPh sb="9" eb="11">
      <t>ヒョウカ</t>
    </rPh>
    <rPh sb="11" eb="13">
      <t>コウモク</t>
    </rPh>
    <rPh sb="15" eb="17">
      <t>ジョセイ</t>
    </rPh>
    <rPh sb="17" eb="20">
      <t>ギジュツシャ</t>
    </rPh>
    <rPh sb="21" eb="23">
      <t>カツヤク</t>
    </rPh>
    <rPh sb="25" eb="27">
      <t>ヒョウカ</t>
    </rPh>
    <rPh sb="27" eb="29">
      <t>タイショウ</t>
    </rPh>
    <rPh sb="32" eb="34">
      <t>バアイ</t>
    </rPh>
    <rPh sb="37" eb="39">
      <t>シメイ</t>
    </rPh>
    <rPh sb="39" eb="40">
      <t>ラン</t>
    </rPh>
    <rPh sb="40" eb="41">
      <t>ミギ</t>
    </rPh>
    <rPh sb="42" eb="43">
      <t>ワク</t>
    </rPh>
    <rPh sb="58" eb="60">
      <t>ヨウシキ</t>
    </rPh>
    <rPh sb="63" eb="65">
      <t>ガイトウ</t>
    </rPh>
    <rPh sb="65" eb="67">
      <t>コウモク</t>
    </rPh>
    <rPh sb="68" eb="70">
      <t>キサイ</t>
    </rPh>
    <rPh sb="79" eb="84">
      <t>ジョセイギジュツシャ</t>
    </rPh>
    <rPh sb="85" eb="86">
      <t>ラン</t>
    </rPh>
    <rPh sb="89" eb="90">
      <t>ナ</t>
    </rPh>
    <rPh sb="91" eb="93">
      <t>バアイ</t>
    </rPh>
    <rPh sb="96" eb="98">
      <t>ヨウシキ</t>
    </rPh>
    <rPh sb="101" eb="103">
      <t>キサイ</t>
    </rPh>
    <rPh sb="106" eb="108">
      <t>バアイ</t>
    </rPh>
    <rPh sb="110" eb="112">
      <t>ヒョウカ</t>
    </rPh>
    <phoneticPr fontId="1"/>
  </si>
  <si>
    <t>評価項目⑦
添付資料の省略
※１</t>
    <rPh sb="0" eb="4">
      <t>ヒョウカコウモク</t>
    </rPh>
    <rPh sb="6" eb="8">
      <t>テンプ</t>
    </rPh>
    <rPh sb="8" eb="10">
      <t>シリョウ</t>
    </rPh>
    <rPh sb="11" eb="13">
      <t>ショウリャク</t>
    </rPh>
    <phoneticPr fontId="1"/>
  </si>
  <si>
    <t>備　考※２</t>
    <rPh sb="0" eb="1">
      <t>ビ</t>
    </rPh>
    <rPh sb="2" eb="3">
      <t>コウ</t>
    </rPh>
    <phoneticPr fontId="1"/>
  </si>
  <si>
    <t>※2 同種工事実績に該当することの補足説明が必要な場合は、備考欄に記載すること。</t>
    <rPh sb="3" eb="5">
      <t>ドウシュ</t>
    </rPh>
    <rPh sb="5" eb="7">
      <t>コウジ</t>
    </rPh>
    <rPh sb="7" eb="9">
      <t>ジッセキ</t>
    </rPh>
    <rPh sb="10" eb="12">
      <t>ガイトウ</t>
    </rPh>
    <rPh sb="17" eb="19">
      <t>ホソク</t>
    </rPh>
    <rPh sb="19" eb="21">
      <t>セツメイ</t>
    </rPh>
    <rPh sb="22" eb="24">
      <t>ヒツヨウ</t>
    </rPh>
    <rPh sb="25" eb="27">
      <t>バアイ</t>
    </rPh>
    <rPh sb="29" eb="31">
      <t>ビコウ</t>
    </rPh>
    <rPh sb="31" eb="32">
      <t>ラン</t>
    </rPh>
    <rPh sb="33" eb="35">
      <t>キサイ</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</si>
  <si>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できない場合は、複数の女性技術者に関する資料を添付してください。
なお、マイナンバーカード(おもて面)の写し提出にあたっては、氏名・性別確認に不要な「臓器提供意思表示欄」等は黒塗り等のマスキングを施してください。また、</t>
    </r>
    <r>
      <rPr>
        <b/>
        <u/>
        <sz val="14"/>
        <rFont val="HGPｺﾞｼｯｸM"/>
        <family val="3"/>
        <charset val="128"/>
      </rPr>
      <t>マイナンバーが記載されたカード裏面の写しは提出しないでください。</t>
    </r>
    <r>
      <rPr>
        <u/>
        <sz val="14"/>
        <rFont val="HGPｺﾞｼｯｸM"/>
        <family val="3"/>
        <charset val="128"/>
      </rPr>
      <t>マイナンバーが記載されたカード裏面の写しが提出された場合には、県にて当該資料を廃棄し、本評価項目は評価しませんので留意ください。</t>
    </r>
    <rPh sb="0" eb="2">
      <t>セイベツ</t>
    </rPh>
    <rPh sb="3" eb="5">
      <t>カクニン</t>
    </rPh>
    <rPh sb="7" eb="9">
      <t>シリョウ</t>
    </rPh>
    <rPh sb="41" eb="42">
      <t>メン</t>
    </rPh>
    <rPh sb="87" eb="89">
      <t>テンプ</t>
    </rPh>
    <rPh sb="137" eb="138">
      <t>カン</t>
    </rPh>
    <rPh sb="143" eb="145">
      <t>テンプ</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</si>
  <si>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</si>
  <si>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t>　評価値の算出にあたっては、各候補者のうち、「配置予定技術者の技術的能力」の評価点の合計が最も低い者で評価します。（「配置予定技術者の技術的能力」の評価点合計には、「女性技術者の活躍」は含みません）</t>
    <rPh sb="1" eb="3">
      <t>ヒョウカ</t>
    </rPh>
    <rPh sb="7" eb="8">
      <t>カク</t>
    </rPh>
    <rPh sb="8" eb="11">
      <t>コウホシャ</t>
    </rPh>
    <rPh sb="16" eb="18">
      <t>ハイチ</t>
    </rPh>
    <rPh sb="18" eb="20">
      <t>ヨテイ</t>
    </rPh>
    <rPh sb="20" eb="23">
      <t>ギジュツシャ</t>
    </rPh>
    <rPh sb="24" eb="27">
      <t>ギジュツテキ</t>
    </rPh>
    <rPh sb="27" eb="29">
      <t>ノウリョク</t>
    </rPh>
    <rPh sb="31" eb="33">
      <t>ヒョウカ</t>
    </rPh>
    <rPh sb="33" eb="34">
      <t>テン</t>
    </rPh>
    <rPh sb="35" eb="37">
      <t>ゴウケイ</t>
    </rPh>
    <rPh sb="38" eb="39">
      <t>モット</t>
    </rPh>
    <rPh sb="40" eb="41">
      <t>ヒク</t>
    </rPh>
    <rPh sb="44" eb="46">
      <t>ヒョウカ</t>
    </rPh>
    <rPh sb="76" eb="77">
      <t>テン</t>
    </rPh>
    <rPh sb="77" eb="79">
      <t>ゴウケイ</t>
    </rPh>
    <rPh sb="83" eb="88">
      <t>ジョセイギジュツシャ</t>
    </rPh>
    <rPh sb="89" eb="91">
      <t>カツヤク</t>
    </rPh>
    <rPh sb="93" eb="94">
      <t>フク</t>
    </rPh>
    <phoneticPr fontId="1"/>
  </si>
  <si>
    <r>
      <t xml:space="preserve"> ← 評価項目①の添付資料が、</t>
    </r>
    <r>
      <rPr>
        <b/>
        <u/>
        <sz val="14"/>
        <rFont val="HGPｺﾞｼｯｸM"/>
        <family val="3"/>
        <charset val="128"/>
      </rPr>
      <t xml:space="preserve">評価項目⑦「過去の同種工事の施工実績」の添付
</t>
    </r>
    <r>
      <rPr>
        <b/>
        <sz val="14"/>
        <rFont val="HGPｺﾞｼｯｸM"/>
        <family val="3"/>
        <charset val="128"/>
      </rPr>
      <t>　　</t>
    </r>
    <r>
      <rPr>
        <b/>
        <u/>
        <sz val="14"/>
        <rFont val="HGPｺﾞｼｯｸM"/>
        <family val="3"/>
        <charset val="128"/>
      </rPr>
      <t>資料を兼ねる場合</t>
    </r>
    <r>
      <rPr>
        <sz val="14"/>
        <rFont val="HGPｺﾞｼｯｸM"/>
        <family val="3"/>
        <charset val="128"/>
      </rPr>
      <t>は〇</t>
    </r>
    <rPh sb="3" eb="5">
      <t>ヒョウカ</t>
    </rPh>
    <rPh sb="5" eb="7">
      <t>コウモク</t>
    </rPh>
    <rPh sb="9" eb="11">
      <t>テンプ</t>
    </rPh>
    <rPh sb="11" eb="13">
      <t>シリョウ</t>
    </rPh>
    <rPh sb="15" eb="17">
      <t>ヒョウカ</t>
    </rPh>
    <rPh sb="17" eb="19">
      <t>コウモク</t>
    </rPh>
    <rPh sb="21" eb="23">
      <t>カコ</t>
    </rPh>
    <rPh sb="24" eb="26">
      <t>ドウシュ</t>
    </rPh>
    <rPh sb="26" eb="28">
      <t>コウジ</t>
    </rPh>
    <rPh sb="29" eb="31">
      <t>セコウ</t>
    </rPh>
    <rPh sb="31" eb="33">
      <t>ジッセキ</t>
    </rPh>
    <rPh sb="35" eb="37">
      <t>テンプ</t>
    </rPh>
    <rPh sb="40" eb="42">
      <t>シリョウ</t>
    </rPh>
    <rPh sb="43" eb="44">
      <t>カ</t>
    </rPh>
    <rPh sb="46" eb="48">
      <t>バアイ</t>
    </rPh>
    <phoneticPr fontId="1"/>
  </si>
  <si>
    <t>工事実績を証明するコリンズデータの写しを添付してください。コリンズデータのみで証明できない場合は、その工事の契約書や図面、数量総括表等の写しをあわせて添付してください。
※1 評価項目①の添付資料が「評価項目⑦ 過去の同種工事の施工実績」の添付資料も兼ねる場合
 　　 は、〇を記載すること。</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rPh sb="88" eb="92">
      <t>ヒョウカコウモク</t>
    </rPh>
    <rPh sb="139" eb="141">
      <t>キサイ</t>
    </rPh>
    <phoneticPr fontId="1"/>
  </si>
  <si>
    <r>
      <t>（添付を省略する場合は、</t>
    </r>
    <r>
      <rPr>
        <b/>
        <u/>
        <sz val="14"/>
        <rFont val="HGPｺﾞｼｯｸM"/>
        <family val="3"/>
        <charset val="128"/>
      </rPr>
      <t>評価項目①の省略欄にチェックを入れること</t>
    </r>
    <r>
      <rPr>
        <sz val="14"/>
        <rFont val="HGPｺﾞｼｯｸM"/>
        <family val="3"/>
        <charset val="128"/>
      </rPr>
      <t>。）</t>
    </r>
    <rPh sb="1" eb="3">
      <t>テンプ</t>
    </rPh>
    <rPh sb="4" eb="6">
      <t>ショウリャク</t>
    </rPh>
    <rPh sb="8" eb="10">
      <t>バアイ</t>
    </rPh>
    <rPh sb="12" eb="14">
      <t>ヒョウカ</t>
    </rPh>
    <rPh sb="14" eb="16">
      <t>コウモク</t>
    </rPh>
    <rPh sb="18" eb="20">
      <t>ショウリャク</t>
    </rPh>
    <rPh sb="20" eb="21">
      <t>ラン</t>
    </rPh>
    <rPh sb="27" eb="28">
      <t>イ</t>
    </rPh>
    <phoneticPr fontId="1"/>
  </si>
  <si>
    <t>〔評価項目⑱〕自由設定項目－１</t>
    <phoneticPr fontId="1"/>
  </si>
  <si>
    <t>〔評価項目⑱〕自由設定項目－２</t>
    <phoneticPr fontId="1"/>
  </si>
  <si>
    <t>〔評価項目⑱〕自由設定項目－３</t>
    <phoneticPr fontId="1"/>
  </si>
  <si>
    <t>合　　計（①～⑱の合計）</t>
    <rPh sb="0" eb="1">
      <t>ゴウ</t>
    </rPh>
    <rPh sb="3" eb="4">
      <t>ケイ</t>
    </rPh>
    <rPh sb="9" eb="11">
      <t>ゴウケイ</t>
    </rPh>
    <phoneticPr fontId="1"/>
  </si>
  <si>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</si>
  <si>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</si>
  <si>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平成28年度～令和７年度</t>
    <rPh sb="0" eb="2">
      <t>ヘイセイ</t>
    </rPh>
    <rPh sb="4" eb="6">
      <t>ネンド</t>
    </rPh>
    <rPh sb="7" eb="9">
      <t>レイワ</t>
    </rPh>
    <phoneticPr fontId="1"/>
  </si>
  <si>
    <t>平成30年度～令和２年度</t>
    <rPh sb="0" eb="2">
      <t>ヘイセイ</t>
    </rPh>
    <rPh sb="4" eb="6">
      <t>ネンド</t>
    </rPh>
    <rPh sb="7" eb="9">
      <t>レイワ</t>
    </rPh>
    <rPh sb="10" eb="12">
      <t>ネンド</t>
    </rPh>
    <phoneticPr fontId="1"/>
  </si>
  <si>
    <t>知事</t>
    <rPh sb="0" eb="2">
      <t>チジ</t>
    </rPh>
    <phoneticPr fontId="1"/>
  </si>
  <si>
    <t>－</t>
  </si>
  <si>
    <t>県土経１－２２</t>
    <rPh sb="0" eb="2">
      <t>ケンド</t>
    </rPh>
    <rPh sb="2" eb="3">
      <t>キョウ</t>
    </rPh>
    <phoneticPr fontId="1"/>
  </si>
  <si>
    <t>登録基礎工基幹技能者かつ登録鉄筋基幹技能者</t>
    <rPh sb="0" eb="2">
      <t>トウロク</t>
    </rPh>
    <rPh sb="2" eb="4">
      <t>キソ</t>
    </rPh>
    <rPh sb="4" eb="5">
      <t>コウ</t>
    </rPh>
    <rPh sb="5" eb="7">
      <t>キカン</t>
    </rPh>
    <rPh sb="7" eb="10">
      <t>ギノウシャ</t>
    </rPh>
    <rPh sb="12" eb="14">
      <t>トウロク</t>
    </rPh>
    <rPh sb="14" eb="16">
      <t>テッキン</t>
    </rPh>
    <rPh sb="16" eb="18">
      <t>キカン</t>
    </rPh>
    <rPh sb="18" eb="21">
      <t>ギノウシャ</t>
    </rPh>
    <phoneticPr fontId="1"/>
  </si>
  <si>
    <t>二級河川引地川六会橋架替（左岸下部工）工事</t>
    <rPh sb="0" eb="7">
      <t>ニキュウカセンヒキチガワ</t>
    </rPh>
    <rPh sb="7" eb="9">
      <t>ムツアイ</t>
    </rPh>
    <rPh sb="9" eb="10">
      <t>バシ</t>
    </rPh>
    <rPh sb="10" eb="11">
      <t>カ</t>
    </rPh>
    <rPh sb="11" eb="12">
      <t>タイ</t>
    </rPh>
    <rPh sb="13" eb="17">
      <t>サガンカブ</t>
    </rPh>
    <rPh sb="17" eb="18">
      <t>コウ</t>
    </rPh>
    <rPh sb="19" eb="21">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</si>
</sst>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Yu Gothic"/>
      <family val="2"/>
      <scheme val="minor"/>
    </font>
    <font>
      <sz val="6"/>
      <name val="Yu Gothic"/>
      <family val="3"/>
      <charset val="128"/>
      <scheme val="minor"/>
    </font>
    <font>
      <sz val="11"/>
      <color theme="1"/>
      <name val="Yu Gothic"/>
      <family val="3"/>
      <charset val="128"/>
      <scheme val="minor"/>
    </font>
    <font>
      <sz val="12"/>
      <color theme="1"/>
      <name val="Yu Gothic"/>
      <family val="2"/>
      <scheme val="minor"/>
    </font>
    <font>
      <b/>
      <sz val="14"/>
      <color rgb="FFFF0000"/>
      <name val="Yu Gothic"/>
      <family val="3"/>
      <charset val="128"/>
      <scheme val="minor"/>
    </font>
    <font>
      <b/>
      <sz val="16"/>
      <color theme="1"/>
      <name val="Yu Gothic"/>
      <family val="3"/>
      <charset val="128"/>
      <scheme val="minor"/>
    </font>
    <font>
      <sz val="13"/>
      <name val="ＭＳ Ｐ明朝"/>
      <family val="1"/>
      <charset val="128"/>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11"/>
      <color theme="1" tint="0.499984740745262"/>
      <name val="Yu Gothic"/>
      <family val="2"/>
      <scheme val="minor"/>
    </font>
    <font>
      <sz val="11"/>
      <color theme="1" tint="0.499984740745262"/>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sz val="18"/>
      <name val="HGPｺﾞｼｯｸM"/>
      <family val="3"/>
      <charset val="128"/>
    </font>
    <font>
      <b/>
      <sz val="22"/>
      <color theme="1"/>
      <name val="HGPｺﾞｼｯｸM"/>
      <family val="3"/>
      <charset val="128"/>
    </font>
    <font>
      <sz val="11"/>
      <color rgb="FFFF0000"/>
      <name val="Yu Gothic"/>
      <family val="3"/>
      <charset val="128"/>
      <scheme val="minor"/>
    </font>
    <font>
      <sz val="12"/>
      <name val="Yu Gothic"/>
      <family val="3"/>
      <charset val="128"/>
      <scheme val="minor"/>
    </font>
    <font>
      <b/>
      <sz val="16"/>
      <name val="Yu Gothic"/>
      <family val="3"/>
      <charset val="128"/>
      <scheme val="minor"/>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0"/>
      <name val="Yu Gothic"/>
      <family val="3"/>
      <charset val="128"/>
      <scheme val="minor"/>
    </font>
    <font>
      <sz val="14"/>
      <name val="Yu Gothic"/>
      <family val="3"/>
      <charset val="128"/>
      <scheme val="minor"/>
    </font>
    <font>
      <strike/>
      <sz val="13"/>
      <name val="HGPｺﾞｼｯｸM"/>
      <family val="3"/>
      <charset val="128"/>
    </font>
    <font>
      <strike/>
      <sz val="11"/>
      <name val="HGPｺﾞｼｯｸM"/>
      <family val="3"/>
      <charset val="128"/>
    </font>
    <font>
      <sz val="16"/>
      <name val="Yu Gothic"/>
      <family val="2"/>
      <scheme val="minor"/>
    </font>
    <font>
      <b/>
      <sz val="14"/>
      <name val="Yu Gothic"/>
      <family val="3"/>
      <charset val="128"/>
      <scheme val="minor"/>
    </font>
    <font>
      <sz val="12"/>
      <name val="Yu Gothic"/>
      <family val="2"/>
      <scheme val="minor"/>
    </font>
    <font>
      <b/>
      <sz val="24"/>
      <name val="HGPｺﾞｼｯｸM"/>
      <family val="3"/>
      <charset val="128"/>
    </font>
    <font>
      <b/>
      <sz val="12"/>
      <name val="HGPｺﾞｼｯｸM"/>
      <family val="3"/>
      <charset val="128"/>
    </font>
    <font>
      <b/>
      <sz val="16"/>
      <name val="HGPｺﾞｼｯｸM"/>
      <family val="3"/>
      <charset val="128"/>
    </font>
    <font>
      <sz val="13"/>
      <name val="ＭＳ 明朝"/>
      <family val="1"/>
      <charset val="128"/>
    </font>
    <font>
      <sz val="9"/>
      <name val="Yu Gothic"/>
      <family val="2"/>
      <scheme val="minor"/>
    </font>
    <font>
      <sz val="22"/>
      <name val="Yu Gothic"/>
      <family val="3"/>
      <charset val="128"/>
      <scheme val="minor"/>
    </font>
    <font>
      <sz val="10"/>
      <name val="Yu Gothic"/>
      <family val="2"/>
      <scheme val="minor"/>
    </font>
    <font>
      <sz val="9"/>
      <name val="Yu Gothic"/>
      <family val="3"/>
      <charset val="128"/>
      <scheme val="minor"/>
    </font>
    <font>
      <u/>
      <sz val="9"/>
      <name val="Yu Gothic"/>
      <family val="3"/>
      <charset val="128"/>
      <scheme val="minor"/>
    </font>
    <font>
      <b/>
      <sz val="7"/>
      <name val="Yu Gothic"/>
      <family val="3"/>
      <charset val="128"/>
      <scheme val="minor"/>
    </font>
    <font>
      <b/>
      <sz val="10"/>
      <name val="Yu Gothic"/>
      <family val="3"/>
      <charset val="128"/>
      <scheme val="minor"/>
    </font>
    <font>
      <sz val="8"/>
      <name val="Yu Gothic"/>
      <family val="2"/>
      <scheme val="minor"/>
    </font>
    <font>
      <b/>
      <u/>
      <sz val="14"/>
      <name val="HGPｺﾞｼｯｸM"/>
      <family val="3"/>
      <charset val="128"/>
    </font>
    <font>
      <u/>
      <sz val="14"/>
      <name val="HGPｺﾞｼｯｸM"/>
      <family val="3"/>
      <charset val="128"/>
    </font>
    <font>
      <sz val="22"/>
      <name val="HGPｺﾞｼｯｸM"/>
      <family val="3"/>
      <charset val="128"/>
    </font>
  </fonts>
  <fills count="10">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style="medium">
        <color indexed="64"/>
      </right>
      <top/>
      <bottom style="thin">
        <color indexed="64"/>
      </bottom>
      <diagonal/>
    </border>
    <border>
      <left style="medium">
        <color indexed="64"/>
      </left>
      <right/>
      <top/>
      <bottom style="thin">
        <color indexed="64"/>
      </bottom>
      <diagonal/>
    </border>
  </borders>
  <cellStyleXfs count="1">
    <xf numFmtId="0" fontId="0" fillId="0" borderId="0"/>
  </cellStyleXfs>
  <cellXfs count="60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2" fillId="0" borderId="1" xfId="0" applyFont="1" applyBorder="1" applyAlignment="1">
      <alignment horizontal="center"/>
    </xf>
    <xf numFmtId="0" fontId="0" fillId="0" borderId="5" xfId="0" applyBorder="1"/>
    <xf numFmtId="0" fontId="0" fillId="0" borderId="7" xfId="0" applyBorder="1"/>
    <xf numFmtId="0" fontId="0" fillId="0" borderId="0" xfId="0" applyAlignment="1">
      <alignment wrapText="1"/>
    </xf>
    <xf numFmtId="0" fontId="0" fillId="4" borderId="13" xfId="0" applyFill="1" applyBorder="1" applyProtection="1">
      <protection locked="0"/>
    </xf>
    <xf numFmtId="0" fontId="0" fillId="2" borderId="18" xfId="0" applyFill="1" applyBorder="1"/>
    <xf numFmtId="0" fontId="2" fillId="2" borderId="18" xfId="0" applyFont="1" applyFill="1" applyBorder="1"/>
    <xf numFmtId="0" fontId="0" fillId="4"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2" fillId="2" borderId="18" xfId="0" applyFont="1" applyFill="1" applyBorder="1" applyAlignment="1">
      <alignment wrapText="1"/>
    </xf>
    <xf numFmtId="0" fontId="2" fillId="2" borderId="18" xfId="0" applyFont="1" applyFill="1" applyBorder="1" applyAlignment="1">
      <alignment shrinkToFit="1"/>
    </xf>
    <xf numFmtId="0" fontId="6" fillId="0" borderId="0" xfId="0" applyFont="1" applyAlignment="1">
      <alignment horizontal="left" vertical="center"/>
    </xf>
    <xf numFmtId="0" fontId="7" fillId="0" borderId="0" xfId="0" applyFont="1" applyAlignment="1">
      <alignment horizontal="left" vertical="center"/>
    </xf>
    <xf numFmtId="0" fontId="11" fillId="0" borderId="23" xfId="0" applyFont="1" applyBorder="1"/>
    <xf numFmtId="0" fontId="16" fillId="0" borderId="0" xfId="0" applyFont="1" applyAlignment="1">
      <alignment horizontal="left" vertical="center"/>
    </xf>
    <xf numFmtId="0" fontId="17" fillId="0" borderId="29" xfId="0" applyFont="1" applyBorder="1" applyAlignment="1">
      <alignment horizontal="centerContinuous" vertical="center"/>
    </xf>
    <xf numFmtId="0" fontId="17" fillId="0" borderId="29" xfId="0" applyFont="1" applyBorder="1" applyAlignment="1">
      <alignment horizontal="centerContinuous" vertical="center" wrapText="1"/>
    </xf>
    <xf numFmtId="0" fontId="17" fillId="0" borderId="30" xfId="0" applyFont="1" applyBorder="1" applyAlignment="1">
      <alignment horizontal="centerContinuous" vertical="center" wrapText="1"/>
    </xf>
    <xf numFmtId="0" fontId="17" fillId="0" borderId="8" xfId="0" applyFont="1" applyBorder="1" applyAlignment="1">
      <alignment horizontal="centerContinuous" vertical="center"/>
    </xf>
    <xf numFmtId="0" fontId="17" fillId="0" borderId="8" xfId="0" applyFont="1" applyBorder="1" applyAlignment="1">
      <alignment horizontal="centerContinuous" vertical="center" wrapText="1"/>
    </xf>
    <xf numFmtId="0" fontId="17" fillId="0" borderId="39" xfId="0" applyFont="1" applyBorder="1" applyAlignment="1">
      <alignment horizontal="centerContinuous" vertical="center" wrapText="1"/>
    </xf>
    <xf numFmtId="0" fontId="15" fillId="0" borderId="3" xfId="0" applyFont="1" applyBorder="1" applyAlignment="1">
      <alignment horizontal="left" vertical="center"/>
    </xf>
    <xf numFmtId="0" fontId="15" fillId="0" borderId="44" xfId="0" applyFont="1" applyBorder="1" applyAlignment="1">
      <alignment horizontal="left" vertical="center"/>
    </xf>
    <xf numFmtId="0" fontId="16" fillId="0" borderId="3" xfId="0" applyFont="1" applyBorder="1" applyAlignment="1">
      <alignment horizontal="left" vertical="center"/>
    </xf>
    <xf numFmtId="0" fontId="6" fillId="0" borderId="0" xfId="0" applyFont="1" applyAlignment="1">
      <alignment horizontal="distributed" vertical="center" shrinkToFit="1"/>
    </xf>
    <xf numFmtId="0" fontId="17" fillId="0" borderId="33" xfId="0" applyFont="1" applyBorder="1" applyAlignment="1">
      <alignment horizontal="centerContinuous" vertical="center"/>
    </xf>
    <xf numFmtId="0" fontId="17" fillId="0" borderId="33" xfId="0" applyFont="1" applyBorder="1" applyAlignment="1">
      <alignment horizontal="centerContinuous" vertical="center" wrapText="1"/>
    </xf>
    <xf numFmtId="0" fontId="17" fillId="0" borderId="34" xfId="0" applyFont="1" applyBorder="1" applyAlignment="1">
      <alignment horizontal="centerContinuous" vertical="center" wrapText="1"/>
    </xf>
    <xf numFmtId="0" fontId="18" fillId="2" borderId="4" xfId="0" applyFont="1" applyFill="1" applyBorder="1" applyAlignment="1">
      <alignment horizontal="center" vertical="center"/>
    </xf>
    <xf numFmtId="0" fontId="18" fillId="2" borderId="1" xfId="0" applyFont="1" applyFill="1" applyBorder="1" applyAlignment="1">
      <alignment horizontal="center" vertical="center"/>
    </xf>
    <xf numFmtId="0" fontId="10" fillId="0" borderId="0" xfId="0" applyFont="1" applyAlignment="1">
      <alignment horizontal="right" vertical="center" shrinkToFit="1"/>
    </xf>
    <xf numFmtId="0" fontId="7" fillId="0" borderId="0" xfId="0" applyFont="1" applyAlignment="1">
      <alignment horizontal="left" vertical="center" shrinkToFit="1"/>
    </xf>
    <xf numFmtId="0" fontId="6" fillId="0" borderId="0" xfId="0" applyFont="1" applyAlignment="1">
      <alignment horizontal="center" vertical="center" shrinkToFit="1"/>
    </xf>
    <xf numFmtId="0" fontId="10" fillId="0" borderId="0" xfId="0" applyFont="1" applyAlignment="1">
      <alignment horizontal="center" vertical="center" shrinkToFit="1"/>
    </xf>
    <xf numFmtId="0" fontId="16" fillId="0" borderId="33"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6" fillId="0" borderId="37" xfId="0" applyFont="1" applyBorder="1" applyAlignment="1">
      <alignment horizontal="left" vertical="center" shrinkToFit="1"/>
    </xf>
    <xf numFmtId="0" fontId="10" fillId="0" borderId="0" xfId="0" applyFont="1" applyAlignment="1">
      <alignment shrinkToFit="1"/>
    </xf>
    <xf numFmtId="0" fontId="16" fillId="0" borderId="38" xfId="0" applyFont="1" applyBorder="1" applyAlignment="1">
      <alignment horizontal="left" vertical="center"/>
    </xf>
    <xf numFmtId="0" fontId="10" fillId="0" borderId="0" xfId="0" applyFont="1" applyAlignment="1">
      <alignment horizontal="left" vertical="center" shrinkToFit="1"/>
    </xf>
    <xf numFmtId="0" fontId="16" fillId="0" borderId="48" xfId="0" applyFont="1" applyBorder="1" applyAlignment="1">
      <alignment horizontal="left" vertical="center" shrinkToFit="1"/>
    </xf>
    <xf numFmtId="0" fontId="12" fillId="0" borderId="23" xfId="0" applyFont="1" applyBorder="1"/>
    <xf numFmtId="0" fontId="20" fillId="0" borderId="35" xfId="0" applyFont="1" applyBorder="1" applyAlignment="1">
      <alignment horizontal="centerContinuous" vertical="center"/>
    </xf>
    <xf numFmtId="0" fontId="0" fillId="0" borderId="36" xfId="0" applyBorder="1" applyAlignment="1">
      <alignment horizontal="centerContinuous" vertical="center"/>
    </xf>
    <xf numFmtId="0" fontId="0" fillId="0" borderId="37" xfId="0" applyBorder="1" applyAlignment="1">
      <alignment horizontal="centerContinuous" vertical="center"/>
    </xf>
    <xf numFmtId="0" fontId="20" fillId="0" borderId="57" xfId="0" applyFont="1" applyBorder="1" applyAlignment="1">
      <alignment horizontal="center" vertical="center"/>
    </xf>
    <xf numFmtId="0" fontId="23" fillId="0" borderId="23" xfId="0" applyFont="1" applyBorder="1"/>
    <xf numFmtId="0" fontId="6" fillId="7" borderId="0" xfId="0" applyFont="1" applyFill="1" applyAlignment="1">
      <alignment horizontal="left" vertical="center" shrinkToFit="1"/>
    </xf>
    <xf numFmtId="0" fontId="7" fillId="7" borderId="0" xfId="0" applyFont="1" applyFill="1" applyAlignment="1">
      <alignment horizontal="left" vertical="center" shrinkToFit="1"/>
    </xf>
    <xf numFmtId="0" fontId="16" fillId="7" borderId="0" xfId="0" applyFont="1" applyFill="1" applyAlignment="1">
      <alignment horizontal="left" vertical="center"/>
    </xf>
    <xf numFmtId="0" fontId="25" fillId="0" borderId="0" xfId="0" applyFont="1" applyAlignment="1">
      <alignment horizontal="center" vertical="center"/>
    </xf>
    <xf numFmtId="0" fontId="0" fillId="8" borderId="0" xfId="0" applyFill="1"/>
    <xf numFmtId="0" fontId="7" fillId="8" borderId="0" xfId="0" applyFont="1" applyFill="1"/>
    <xf numFmtId="0" fontId="2" fillId="8" borderId="0" xfId="0" applyFont="1" applyFill="1"/>
    <xf numFmtId="0" fontId="8" fillId="8" borderId="0" xfId="0" applyFont="1" applyFill="1" applyAlignment="1">
      <alignment horizontal="center"/>
    </xf>
    <xf numFmtId="0" fontId="3" fillId="8" borderId="0" xfId="0" applyFont="1" applyFill="1" applyAlignment="1">
      <alignment horizontal="center" vertical="center"/>
    </xf>
    <xf numFmtId="0" fontId="11" fillId="8" borderId="0" xfId="0" applyFont="1" applyFill="1"/>
    <xf numFmtId="0" fontId="11" fillId="8" borderId="23" xfId="0" applyFont="1" applyFill="1" applyBorder="1"/>
    <xf numFmtId="0" fontId="0" fillId="8" borderId="0" xfId="0" applyFill="1" applyProtection="1">
      <protection locked="0"/>
    </xf>
    <xf numFmtId="0" fontId="28" fillId="0" borderId="0" xfId="0" applyFont="1"/>
    <xf numFmtId="0" fontId="8" fillId="0" borderId="24" xfId="0" applyFont="1" applyBorder="1" applyAlignment="1">
      <alignment horizontal="center"/>
    </xf>
    <xf numFmtId="0" fontId="8" fillId="0" borderId="26" xfId="0" applyFont="1" applyBorder="1" applyAlignment="1">
      <alignment horizontal="center"/>
    </xf>
    <xf numFmtId="0" fontId="9" fillId="3" borderId="2" xfId="0" applyFont="1" applyFill="1" applyBorder="1" applyAlignment="1">
      <alignment vertical="center"/>
    </xf>
    <xf numFmtId="0" fontId="9" fillId="3" borderId="3" xfId="0" applyFont="1" applyFill="1" applyBorder="1" applyAlignment="1">
      <alignment vertical="center"/>
    </xf>
    <xf numFmtId="0" fontId="7" fillId="7" borderId="0" xfId="0" applyFont="1" applyFill="1"/>
    <xf numFmtId="0" fontId="30" fillId="7" borderId="0" xfId="0" applyFont="1" applyFill="1" applyAlignment="1">
      <alignment horizontal="left"/>
    </xf>
    <xf numFmtId="0" fontId="7" fillId="7" borderId="23" xfId="0" applyFont="1" applyFill="1" applyBorder="1"/>
    <xf numFmtId="0" fontId="7" fillId="0" borderId="0" xfId="0" applyFont="1"/>
    <xf numFmtId="0" fontId="7" fillId="0" borderId="23" xfId="0" applyFont="1" applyBorder="1"/>
    <xf numFmtId="0" fontId="8" fillId="0" borderId="1" xfId="0" applyFont="1" applyBorder="1" applyAlignment="1">
      <alignment horizontal="center"/>
    </xf>
    <xf numFmtId="0" fontId="8" fillId="0" borderId="1" xfId="0" applyFont="1" applyBorder="1"/>
    <xf numFmtId="0" fontId="16" fillId="6" borderId="35" xfId="0" applyFont="1" applyFill="1" applyBorder="1" applyAlignment="1">
      <alignment horizontal="right" vertical="center" shrinkToFit="1"/>
    </xf>
    <xf numFmtId="0" fontId="8" fillId="0" borderId="1" xfId="0" applyFont="1" applyBorder="1" applyAlignment="1">
      <alignment shrinkToFit="1"/>
    </xf>
    <xf numFmtId="0" fontId="8" fillId="0" borderId="2" xfId="0" applyFont="1" applyBorder="1" applyAlignment="1">
      <alignment horizontal="center"/>
    </xf>
    <xf numFmtId="0" fontId="8" fillId="0" borderId="4" xfId="0" applyFont="1" applyBorder="1"/>
    <xf numFmtId="0" fontId="8" fillId="0" borderId="0" xfId="0" applyFont="1"/>
    <xf numFmtId="0" fontId="8" fillId="5" borderId="0" xfId="0" applyFont="1" applyFill="1"/>
    <xf numFmtId="0" fontId="11" fillId="8" borderId="61" xfId="0" applyFont="1" applyFill="1" applyBorder="1"/>
    <xf numFmtId="0" fontId="7" fillId="0" borderId="24" xfId="0" applyFont="1" applyBorder="1" applyAlignment="1">
      <alignment horizontal="center"/>
    </xf>
    <xf numFmtId="0" fontId="7" fillId="0" borderId="26" xfId="0" applyFont="1" applyBorder="1" applyAlignment="1">
      <alignment horizontal="center"/>
    </xf>
    <xf numFmtId="0" fontId="33" fillId="3" borderId="1" xfId="0" applyFont="1" applyFill="1" applyBorder="1" applyAlignment="1">
      <alignment horizontal="center" vertical="center"/>
    </xf>
    <xf numFmtId="0" fontId="34" fillId="7" borderId="0" xfId="0" applyFont="1" applyFill="1" applyAlignment="1">
      <alignment horizontal="right"/>
    </xf>
    <xf numFmtId="0" fontId="35" fillId="0" borderId="1" xfId="0" applyFont="1" applyBorder="1"/>
    <xf numFmtId="0" fontId="24" fillId="0" borderId="60" xfId="0" applyFont="1" applyBorder="1" applyAlignment="1">
      <alignment horizontal="center" vertical="center" wrapText="1"/>
    </xf>
    <xf numFmtId="0" fontId="28" fillId="0" borderId="5" xfId="0" applyFont="1" applyBorder="1"/>
    <xf numFmtId="0" fontId="2" fillId="4" borderId="13" xfId="0" applyFont="1" applyFill="1" applyBorder="1" applyAlignment="1">
      <alignment horizontal="center"/>
    </xf>
    <xf numFmtId="0" fontId="0" fillId="4" borderId="17" xfId="0" applyFill="1" applyBorder="1" applyAlignment="1">
      <alignment horizontal="center"/>
    </xf>
    <xf numFmtId="0" fontId="8" fillId="4" borderId="17" xfId="0" applyFont="1" applyFill="1" applyBorder="1" applyAlignment="1">
      <alignment horizontal="center"/>
    </xf>
    <xf numFmtId="0" fontId="8" fillId="4" borderId="13" xfId="0" applyFont="1" applyFill="1" applyBorder="1" applyAlignment="1" applyProtection="1">
      <alignment horizontal="center"/>
      <protection locked="0"/>
    </xf>
    <xf numFmtId="0" fontId="8" fillId="0" borderId="6" xfId="0" applyFont="1" applyBorder="1" applyAlignment="1">
      <alignment horizontal="center"/>
    </xf>
    <xf numFmtId="0" fontId="16" fillId="0" borderId="35" xfId="0" applyFont="1" applyBorder="1" applyAlignment="1">
      <alignment horizontal="right" vertical="center" shrinkToFit="1"/>
    </xf>
    <xf numFmtId="0" fontId="0" fillId="9" borderId="0" xfId="0" applyFill="1" applyAlignment="1">
      <alignment horizontal="right" shrinkToFit="1"/>
    </xf>
    <xf numFmtId="0" fontId="20" fillId="9" borderId="0" xfId="0" applyFont="1" applyFill="1"/>
    <xf numFmtId="0" fontId="16" fillId="9" borderId="0" xfId="0" applyFont="1" applyFill="1"/>
    <xf numFmtId="0" fontId="15" fillId="9" borderId="0" xfId="0" applyFont="1" applyFill="1"/>
    <xf numFmtId="0" fontId="31" fillId="9" borderId="0" xfId="0" applyFont="1" applyFill="1" applyAlignment="1">
      <alignment wrapText="1"/>
    </xf>
    <xf numFmtId="0" fontId="31" fillId="9" borderId="0" xfId="0" applyFont="1" applyFill="1"/>
    <xf numFmtId="0" fontId="0" fillId="9" borderId="0" xfId="0" applyFill="1"/>
    <xf numFmtId="0" fontId="5" fillId="9" borderId="0" xfId="0" applyFont="1" applyFill="1" applyAlignment="1">
      <alignment horizontal="centerContinuous"/>
    </xf>
    <xf numFmtId="0" fontId="0" fillId="9" borderId="0" xfId="0" applyFill="1" applyAlignment="1">
      <alignment horizontal="centerContinuous"/>
    </xf>
    <xf numFmtId="0" fontId="22" fillId="9" borderId="0" xfId="0" applyFont="1" applyFill="1" applyAlignment="1">
      <alignment horizontal="center" vertical="center" shrinkToFit="1"/>
    </xf>
    <xf numFmtId="0" fontId="16" fillId="9" borderId="0" xfId="0" applyFont="1" applyFill="1" applyAlignment="1">
      <alignment horizontal="left" vertical="center" shrinkToFit="1"/>
    </xf>
    <xf numFmtId="0" fontId="16" fillId="9" borderId="0" xfId="0" applyFont="1" applyFill="1" applyAlignment="1">
      <alignment horizontal="center" vertical="center"/>
    </xf>
    <xf numFmtId="0" fontId="16" fillId="9" borderId="0" xfId="0" applyFont="1" applyFill="1" applyAlignment="1">
      <alignment horizontal="left" vertical="center"/>
    </xf>
    <xf numFmtId="0" fontId="16" fillId="9" borderId="0" xfId="0" applyFont="1" applyFill="1" applyAlignment="1">
      <alignment horizontal="center" vertical="center" shrinkToFit="1"/>
    </xf>
    <xf numFmtId="0" fontId="7" fillId="9" borderId="0" xfId="0" applyFont="1" applyFill="1" applyAlignment="1">
      <alignment horizontal="left" vertical="center"/>
    </xf>
    <xf numFmtId="0" fontId="6" fillId="9" borderId="0" xfId="0" applyFont="1" applyFill="1" applyAlignment="1">
      <alignment horizontal="distributed" vertical="center" shrinkToFit="1"/>
    </xf>
    <xf numFmtId="0" fontId="7" fillId="9" borderId="0" xfId="0" applyFont="1" applyFill="1" applyAlignment="1">
      <alignment vertical="center" shrinkToFit="1"/>
    </xf>
    <xf numFmtId="0" fontId="6" fillId="9" borderId="0" xfId="0" applyFont="1" applyFill="1" applyAlignment="1">
      <alignment horizontal="left" vertical="center"/>
    </xf>
    <xf numFmtId="0" fontId="7" fillId="9" borderId="0" xfId="0" applyFont="1" applyFill="1"/>
    <xf numFmtId="0" fontId="7" fillId="9" borderId="23" xfId="0" applyFont="1" applyFill="1" applyBorder="1"/>
    <xf numFmtId="0" fontId="27" fillId="9" borderId="0" xfId="0" applyFont="1" applyFill="1" applyAlignment="1">
      <alignment horizontal="centerContinuous"/>
    </xf>
    <xf numFmtId="0" fontId="21" fillId="9" borderId="0" xfId="0" applyFont="1" applyFill="1" applyAlignment="1">
      <alignment horizontal="centerContinuous"/>
    </xf>
    <xf numFmtId="0" fontId="20" fillId="9" borderId="0" xfId="0" applyFont="1" applyFill="1" applyAlignment="1">
      <alignment horizontal="left" vertical="top"/>
    </xf>
    <xf numFmtId="0" fontId="2" fillId="9" borderId="0" xfId="0" applyFont="1" applyFill="1"/>
    <xf numFmtId="0" fontId="4" fillId="9" borderId="0" xfId="0" applyFont="1" applyFill="1"/>
    <xf numFmtId="14" fontId="0" fillId="9" borderId="0" xfId="0" applyNumberFormat="1" applyFill="1" applyAlignment="1">
      <alignment vertical="center"/>
    </xf>
    <xf numFmtId="0" fontId="2" fillId="9" borderId="0" xfId="0" applyFont="1" applyFill="1" applyAlignment="1" applyProtection="1">
      <alignment horizontal="center"/>
      <protection locked="0"/>
    </xf>
    <xf numFmtId="0" fontId="2" fillId="9" borderId="0" xfId="0" applyFont="1" applyFill="1" applyAlignment="1">
      <alignment vertical="center"/>
    </xf>
    <xf numFmtId="0" fontId="0" fillId="9" borderId="0" xfId="0" applyFill="1" applyAlignment="1" applyProtection="1">
      <alignment vertical="center"/>
      <protection locked="0"/>
    </xf>
    <xf numFmtId="0" fontId="0" fillId="9" borderId="0" xfId="0" applyFill="1" applyAlignment="1">
      <alignment vertical="center"/>
    </xf>
    <xf numFmtId="0" fontId="0" fillId="9" borderId="0" xfId="0" applyFill="1" applyProtection="1">
      <protection locked="0"/>
    </xf>
    <xf numFmtId="0" fontId="11" fillId="8" borderId="66" xfId="0" applyFont="1" applyFill="1" applyBorder="1"/>
    <xf numFmtId="0" fontId="0" fillId="9" borderId="65" xfId="0" applyFill="1" applyBorder="1"/>
    <xf numFmtId="0" fontId="11" fillId="9" borderId="65" xfId="0" applyFont="1" applyFill="1" applyBorder="1"/>
    <xf numFmtId="0" fontId="25" fillId="9" borderId="0" xfId="0" applyFont="1" applyFill="1" applyAlignment="1">
      <alignment horizontal="center" vertical="center"/>
    </xf>
    <xf numFmtId="0" fontId="16" fillId="9" borderId="33" xfId="0" applyFont="1" applyFill="1" applyBorder="1" applyAlignment="1">
      <alignment horizontal="left" vertical="center"/>
    </xf>
    <xf numFmtId="0" fontId="7" fillId="9" borderId="33" xfId="0" applyFont="1" applyFill="1" applyBorder="1" applyAlignment="1">
      <alignment horizontal="left" vertical="center"/>
    </xf>
    <xf numFmtId="0" fontId="7" fillId="9" borderId="34" xfId="0" applyFont="1" applyFill="1" applyBorder="1" applyAlignment="1">
      <alignment horizontal="left" vertical="center"/>
    </xf>
    <xf numFmtId="0" fontId="16" fillId="9" borderId="3" xfId="0" applyFont="1" applyFill="1" applyBorder="1" applyAlignment="1">
      <alignment horizontal="center" vertical="center" shrinkToFit="1"/>
    </xf>
    <xf numFmtId="0" fontId="16" fillId="9" borderId="8" xfId="0" applyFont="1" applyFill="1" applyBorder="1" applyAlignment="1">
      <alignment horizontal="center" vertical="center" shrinkToFit="1"/>
    </xf>
    <xf numFmtId="0" fontId="16" fillId="9" borderId="33" xfId="0" applyFont="1" applyFill="1" applyBorder="1" applyAlignment="1">
      <alignment horizontal="center" vertical="center" shrinkToFit="1"/>
    </xf>
    <xf numFmtId="0" fontId="10" fillId="9" borderId="0" xfId="0" applyFont="1" applyFill="1" applyAlignment="1">
      <alignment horizontal="right" vertical="center" shrinkToFit="1"/>
    </xf>
    <xf numFmtId="0" fontId="10" fillId="9" borderId="0" xfId="0" applyFont="1" applyFill="1" applyAlignment="1">
      <alignment horizontal="left" vertical="center" shrinkToFit="1"/>
    </xf>
    <xf numFmtId="0" fontId="15" fillId="9" borderId="3" xfId="0" applyFont="1" applyFill="1" applyBorder="1" applyAlignment="1">
      <alignment horizontal="left" vertical="center"/>
    </xf>
    <xf numFmtId="0" fontId="15" fillId="9" borderId="44" xfId="0" applyFont="1" applyFill="1" applyBorder="1" applyAlignment="1">
      <alignment horizontal="left" vertical="center"/>
    </xf>
    <xf numFmtId="0" fontId="26" fillId="9" borderId="0" xfId="0" applyFont="1" applyFill="1" applyAlignment="1">
      <alignment horizontal="centerContinuous" vertical="center"/>
    </xf>
    <xf numFmtId="0" fontId="8" fillId="0" borderId="7" xfId="0" applyFont="1" applyBorder="1"/>
    <xf numFmtId="0" fontId="8" fillId="0" borderId="5" xfId="0" applyFont="1" applyBorder="1"/>
    <xf numFmtId="0" fontId="8" fillId="4" borderId="13" xfId="0" applyFont="1" applyFill="1" applyBorder="1" applyProtection="1">
      <protection locked="0"/>
    </xf>
    <xf numFmtId="0" fontId="8" fillId="0" borderId="14" xfId="0" applyFont="1" applyBorder="1"/>
    <xf numFmtId="0" fontId="8" fillId="0" borderId="6" xfId="0" applyFont="1" applyBorder="1"/>
    <xf numFmtId="0" fontId="8" fillId="0" borderId="5" xfId="0" applyFont="1" applyBorder="1" applyAlignment="1">
      <alignment horizontal="center"/>
    </xf>
    <xf numFmtId="0" fontId="8" fillId="0" borderId="9" xfId="0" applyFont="1" applyBorder="1" applyAlignment="1">
      <alignment horizontal="center"/>
    </xf>
    <xf numFmtId="0" fontId="8" fillId="0" borderId="15" xfId="0" applyFont="1" applyBorder="1"/>
    <xf numFmtId="0" fontId="8" fillId="0" borderId="25" xfId="0" applyFont="1" applyBorder="1" applyAlignment="1">
      <alignment horizontal="center"/>
    </xf>
    <xf numFmtId="0" fontId="16" fillId="9" borderId="0" xfId="0" applyFont="1" applyFill="1" applyAlignment="1">
      <alignment horizontal="left" vertical="top"/>
    </xf>
    <xf numFmtId="0" fontId="7" fillId="7" borderId="0" xfId="0" applyFont="1" applyFill="1" applyAlignment="1">
      <alignment horizontal="center" vertical="center"/>
    </xf>
    <xf numFmtId="0" fontId="7" fillId="7" borderId="20" xfId="0" applyFont="1" applyFill="1" applyBorder="1" applyAlignment="1">
      <alignment horizontal="center" vertical="center"/>
    </xf>
    <xf numFmtId="0" fontId="7" fillId="7" borderId="11" xfId="0" applyFont="1" applyFill="1" applyBorder="1" applyAlignment="1">
      <alignment horizontal="left" vertical="center"/>
    </xf>
    <xf numFmtId="0" fontId="7" fillId="7" borderId="0" xfId="0" applyFont="1" applyFill="1" applyAlignment="1">
      <alignment horizontal="left" vertical="center"/>
    </xf>
    <xf numFmtId="0" fontId="7" fillId="9" borderId="0" xfId="0" applyFont="1" applyFill="1" applyAlignment="1">
      <alignment horizontal="center"/>
    </xf>
    <xf numFmtId="0" fontId="8" fillId="9" borderId="0" xfId="0" applyFont="1" applyFill="1"/>
    <xf numFmtId="0" fontId="40" fillId="9" borderId="0" xfId="0" applyFont="1" applyFill="1"/>
    <xf numFmtId="0" fontId="8" fillId="9" borderId="0" xfId="0" applyFont="1" applyFill="1" applyAlignment="1">
      <alignment horizontal="left" vertical="center"/>
    </xf>
    <xf numFmtId="0" fontId="8" fillId="9" borderId="0" xfId="0" applyFont="1" applyFill="1" applyAlignment="1">
      <alignment vertical="center"/>
    </xf>
    <xf numFmtId="0" fontId="16" fillId="0" borderId="37" xfId="0" applyFont="1" applyBorder="1" applyAlignment="1">
      <alignment horizontal="center" vertical="center"/>
    </xf>
    <xf numFmtId="0" fontId="42" fillId="9" borderId="0" xfId="0" applyFont="1" applyFill="1" applyAlignment="1">
      <alignment horizontal="centerContinuous"/>
    </xf>
    <xf numFmtId="0" fontId="30" fillId="9" borderId="0" xfId="0" applyFont="1" applyFill="1" applyAlignment="1">
      <alignment horizontal="centerContinuous"/>
    </xf>
    <xf numFmtId="0" fontId="7" fillId="9" borderId="0" xfId="0" applyFont="1" applyFill="1" applyAlignment="1">
      <alignment horizontal="centerContinuous"/>
    </xf>
    <xf numFmtId="0" fontId="43" fillId="9" borderId="0" xfId="0" applyFont="1" applyFill="1" applyAlignment="1">
      <alignment horizontal="left" vertical="center"/>
    </xf>
    <xf numFmtId="0" fontId="43" fillId="9" borderId="0" xfId="0" applyFont="1" applyFill="1" applyAlignment="1">
      <alignment horizontal="left"/>
    </xf>
    <xf numFmtId="0" fontId="30" fillId="9" borderId="0" xfId="0" applyFont="1" applyFill="1" applyAlignment="1">
      <alignment horizontal="left"/>
    </xf>
    <xf numFmtId="0" fontId="7" fillId="9" borderId="0" xfId="0" applyFont="1" applyFill="1" applyAlignment="1">
      <alignment horizontal="left"/>
    </xf>
    <xf numFmtId="0" fontId="9" fillId="9" borderId="0" xfId="0" applyFont="1" applyFill="1" applyAlignment="1">
      <alignment horizontal="left"/>
    </xf>
    <xf numFmtId="0" fontId="25" fillId="0" borderId="60" xfId="0" applyFont="1" applyBorder="1" applyAlignment="1">
      <alignment horizontal="center" vertical="center"/>
    </xf>
    <xf numFmtId="0" fontId="18" fillId="9" borderId="0" xfId="0" applyFont="1" applyFill="1" applyAlignment="1">
      <alignment horizontal="center" vertical="center" shrinkToFit="1"/>
    </xf>
    <xf numFmtId="0" fontId="7" fillId="9" borderId="0" xfId="0" applyFont="1" applyFill="1" applyAlignment="1">
      <alignment horizontal="center" vertical="center"/>
    </xf>
    <xf numFmtId="0" fontId="44" fillId="9" borderId="0" xfId="0" applyFont="1" applyFill="1" applyAlignment="1">
      <alignment horizontal="centerContinuous"/>
    </xf>
    <xf numFmtId="0" fontId="15" fillId="9" borderId="0" xfId="0" applyFont="1" applyFill="1" applyAlignment="1">
      <alignment horizontal="centerContinuous"/>
    </xf>
    <xf numFmtId="0" fontId="10" fillId="0" borderId="0" xfId="0" applyFont="1" applyAlignment="1">
      <alignment vertical="center" shrinkToFit="1"/>
    </xf>
    <xf numFmtId="0" fontId="42" fillId="0" borderId="0" xfId="0" applyFont="1" applyAlignment="1">
      <alignment horizontal="centerContinuous"/>
    </xf>
    <xf numFmtId="0" fontId="30" fillId="0" borderId="0" xfId="0" applyFont="1" applyAlignment="1">
      <alignment horizontal="centerContinuous"/>
    </xf>
    <xf numFmtId="0" fontId="7" fillId="0" borderId="0" xfId="0" applyFont="1" applyAlignment="1">
      <alignment horizontal="centerContinuous"/>
    </xf>
    <xf numFmtId="0" fontId="43" fillId="0" borderId="0" xfId="0" applyFont="1" applyAlignment="1">
      <alignment horizontal="left" vertical="center"/>
    </xf>
    <xf numFmtId="0" fontId="43" fillId="0" borderId="0" xfId="0" applyFont="1" applyAlignment="1">
      <alignment horizontal="left"/>
    </xf>
    <xf numFmtId="0" fontId="30"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18" fillId="0" borderId="0" xfId="0" applyFont="1" applyAlignment="1">
      <alignment horizontal="center" vertical="center" shrinkToFit="1"/>
    </xf>
    <xf numFmtId="0" fontId="7" fillId="0" borderId="0" xfId="0" applyFont="1" applyAlignment="1">
      <alignment horizontal="center" vertical="center"/>
    </xf>
    <xf numFmtId="0" fontId="7" fillId="0" borderId="0" xfId="0" applyFont="1" applyAlignment="1">
      <alignment horizontal="center"/>
    </xf>
    <xf numFmtId="0" fontId="7" fillId="5" borderId="0" xfId="0" applyFont="1" applyFill="1"/>
    <xf numFmtId="0" fontId="8" fillId="0" borderId="24" xfId="0" applyFont="1" applyBorder="1" applyAlignment="1">
      <alignment horizontal="center" vertical="center"/>
    </xf>
    <xf numFmtId="0" fontId="8" fillId="0" borderId="25" xfId="0" applyFont="1" applyBorder="1" applyAlignment="1">
      <alignment horizontal="center" vertical="center" shrinkToFit="1"/>
    </xf>
    <xf numFmtId="0" fontId="8" fillId="0" borderId="26"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46" fillId="9" borderId="0" xfId="0" applyFont="1" applyFill="1" applyAlignment="1">
      <alignment horizontal="right" vertical="center"/>
    </xf>
    <xf numFmtId="0" fontId="15" fillId="9" borderId="0" xfId="0" applyFont="1" applyFill="1" applyAlignment="1">
      <alignment horizontal="right" shrinkToFit="1"/>
    </xf>
    <xf numFmtId="0" fontId="47" fillId="0" borderId="0" xfId="0" applyFont="1" applyAlignment="1">
      <alignment horizontal="centerContinuous" vertical="center"/>
    </xf>
    <xf numFmtId="0" fontId="42" fillId="0" borderId="0" xfId="0" applyFont="1" applyAlignment="1">
      <alignment horizontal="centerContinuous" vertical="center"/>
    </xf>
    <xf numFmtId="0" fontId="42" fillId="0" borderId="0" xfId="0" applyFont="1" applyAlignment="1" applyProtection="1">
      <alignment horizontal="centerContinuous" vertical="center"/>
      <protection locked="0"/>
    </xf>
    <xf numFmtId="0" fontId="41" fillId="0" borderId="0" xfId="0" applyFont="1"/>
    <xf numFmtId="0" fontId="34" fillId="0" borderId="0" xfId="0" applyFont="1" applyAlignment="1">
      <alignment horizontal="right" vertical="center"/>
    </xf>
    <xf numFmtId="0" fontId="8" fillId="0" borderId="0" xfId="0" applyFont="1" applyAlignment="1">
      <alignment horizontal="left"/>
    </xf>
    <xf numFmtId="0" fontId="9" fillId="0" borderId="0" xfId="0" applyFont="1" applyAlignment="1">
      <alignment horizontal="center"/>
    </xf>
    <xf numFmtId="0" fontId="35" fillId="0" borderId="0" xfId="0" applyFont="1" applyAlignment="1">
      <alignment horizontal="right"/>
    </xf>
    <xf numFmtId="0" fontId="35" fillId="0" borderId="0" xfId="0" applyFont="1" applyAlignment="1">
      <alignment horizontal="left" vertical="center"/>
    </xf>
    <xf numFmtId="0" fontId="48" fillId="0" borderId="0" xfId="0" applyFont="1" applyAlignment="1">
      <alignment horizontal="center"/>
    </xf>
    <xf numFmtId="0" fontId="48" fillId="0" borderId="0" xfId="0" applyFont="1"/>
    <xf numFmtId="0" fontId="48" fillId="0" borderId="0" xfId="0" applyFont="1" applyAlignment="1">
      <alignment horizontal="center" vertical="center"/>
    </xf>
    <xf numFmtId="0" fontId="49" fillId="0" borderId="0" xfId="0" applyFont="1"/>
    <xf numFmtId="0" fontId="50" fillId="0" borderId="0" xfId="0" applyFont="1"/>
    <xf numFmtId="0" fontId="9" fillId="0" borderId="5" xfId="0" applyFont="1" applyBorder="1" applyAlignment="1">
      <alignment horizontal="center" vertical="center" shrinkToFit="1"/>
    </xf>
    <xf numFmtId="0" fontId="51" fillId="0" borderId="7" xfId="0" applyFont="1" applyBorder="1" applyAlignment="1">
      <alignment horizontal="center" vertical="center" shrinkToFit="1"/>
    </xf>
    <xf numFmtId="0" fontId="8" fillId="5" borderId="0" xfId="0" applyFont="1" applyFill="1" applyAlignment="1">
      <alignment horizontal="center" vertical="center"/>
    </xf>
    <xf numFmtId="0" fontId="9" fillId="0" borderId="2" xfId="0" applyFont="1" applyBorder="1" applyAlignment="1">
      <alignment vertical="center"/>
    </xf>
    <xf numFmtId="0" fontId="33" fillId="0" borderId="3" xfId="0" applyFont="1" applyBorder="1"/>
    <xf numFmtId="0" fontId="8" fillId="3" borderId="1" xfId="0" applyFont="1" applyFill="1" applyBorder="1" applyAlignment="1">
      <alignment horizontal="center"/>
    </xf>
    <xf numFmtId="0" fontId="8" fillId="0" borderId="5" xfId="0" applyFont="1" applyBorder="1" applyAlignment="1">
      <alignment horizontal="center" vertical="center" shrinkToFit="1"/>
    </xf>
    <xf numFmtId="0" fontId="33" fillId="3" borderId="2" xfId="0" applyFont="1" applyFill="1" applyBorder="1" applyAlignment="1">
      <alignment vertical="center"/>
    </xf>
    <xf numFmtId="0" fontId="33" fillId="3" borderId="3" xfId="0" applyFont="1" applyFill="1" applyBorder="1"/>
    <xf numFmtId="0" fontId="33" fillId="3" borderId="1" xfId="0" applyFont="1" applyFill="1" applyBorder="1" applyAlignment="1">
      <alignment horizontal="center"/>
    </xf>
    <xf numFmtId="0" fontId="33" fillId="3" borderId="1" xfId="0" applyFont="1" applyFill="1" applyBorder="1"/>
    <xf numFmtId="0" fontId="52" fillId="0" borderId="0" xfId="0" applyFont="1"/>
    <xf numFmtId="0" fontId="7" fillId="0" borderId="25" xfId="0" applyFont="1" applyBorder="1" applyAlignment="1">
      <alignment horizontal="center" vertical="center"/>
    </xf>
    <xf numFmtId="0" fontId="7" fillId="0" borderId="25" xfId="0" applyFont="1" applyBorder="1" applyAlignment="1">
      <alignment horizontal="center"/>
    </xf>
    <xf numFmtId="0" fontId="53" fillId="5" borderId="0" xfId="0" applyFont="1" applyFill="1"/>
    <xf numFmtId="0" fontId="8" fillId="0" borderId="24" xfId="0" applyFont="1" applyBorder="1" applyAlignment="1">
      <alignment horizontal="center" vertical="center" shrinkToFit="1"/>
    </xf>
    <xf numFmtId="0" fontId="33" fillId="3" borderId="7" xfId="0" applyFont="1" applyFill="1" applyBorder="1" applyAlignment="1">
      <alignment horizontal="center" vertical="center"/>
    </xf>
    <xf numFmtId="0" fontId="7" fillId="0" borderId="25" xfId="0" applyFont="1" applyBorder="1" applyAlignment="1">
      <alignment horizontal="center" vertical="center" shrinkToFit="1"/>
    </xf>
    <xf numFmtId="0" fontId="7" fillId="5" borderId="0" xfId="0" applyFont="1" applyFill="1" applyAlignment="1">
      <alignment vertical="center"/>
    </xf>
    <xf numFmtId="0" fontId="7" fillId="0" borderId="0" xfId="0" applyFont="1" applyAlignment="1">
      <alignment vertical="center"/>
    </xf>
    <xf numFmtId="0" fontId="33" fillId="3" borderId="1" xfId="0" applyFont="1" applyFill="1" applyBorder="1" applyAlignment="1">
      <alignment vertical="center"/>
    </xf>
    <xf numFmtId="0" fontId="52" fillId="0" borderId="0" xfId="0" applyFont="1" applyAlignment="1">
      <alignment vertical="center"/>
    </xf>
    <xf numFmtId="0" fontId="7" fillId="0" borderId="6" xfId="0" applyFont="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vertical="center"/>
    </xf>
    <xf numFmtId="0" fontId="28" fillId="0" borderId="1" xfId="0" applyFont="1" applyBorder="1"/>
    <xf numFmtId="0" fontId="7" fillId="9" borderId="61" xfId="0" applyFont="1" applyFill="1" applyBorder="1"/>
    <xf numFmtId="0" fontId="46" fillId="0" borderId="0" xfId="0" applyFont="1" applyAlignment="1">
      <alignment horizontal="right" vertical="center"/>
    </xf>
    <xf numFmtId="0" fontId="7" fillId="9" borderId="0" xfId="0" applyFont="1" applyFill="1" applyAlignment="1">
      <alignment horizontal="right" shrinkToFit="1"/>
    </xf>
    <xf numFmtId="0" fontId="7" fillId="0" borderId="53" xfId="0" applyFont="1" applyBorder="1"/>
    <xf numFmtId="0" fontId="10" fillId="9" borderId="0" xfId="0" applyFont="1" applyFill="1" applyAlignment="1">
      <alignment vertical="center" shrinkToFit="1"/>
    </xf>
    <xf numFmtId="0" fontId="41" fillId="2" borderId="0" xfId="0" applyFont="1" applyFill="1" applyAlignment="1" applyProtection="1">
      <alignment horizontal="left" vertical="center" shrinkToFit="1"/>
      <protection locked="0"/>
    </xf>
    <xf numFmtId="0" fontId="7" fillId="0" borderId="0" xfId="0" applyFont="1" applyAlignment="1">
      <alignment vertical="center" shrinkToFit="1"/>
    </xf>
    <xf numFmtId="0" fontId="9" fillId="0" borderId="1" xfId="0" applyFont="1" applyBorder="1" applyAlignment="1">
      <alignment horizontal="center" vertical="center"/>
    </xf>
    <xf numFmtId="0" fontId="22" fillId="9" borderId="0" xfId="0" applyFont="1" applyFill="1" applyAlignment="1">
      <alignment vertical="top" wrapText="1"/>
    </xf>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6" fillId="0" borderId="36" xfId="0" applyFont="1" applyBorder="1" applyAlignment="1">
      <alignment horizontal="left" vertical="center" shrinkToFit="1"/>
    </xf>
    <xf numFmtId="0" fontId="15" fillId="9" borderId="0" xfId="0" applyFont="1" applyFill="1" applyAlignment="1">
      <alignment horizontal="distributed" vertical="center"/>
    </xf>
    <xf numFmtId="0" fontId="15" fillId="9" borderId="0" xfId="0" applyFont="1" applyFill="1" applyAlignment="1">
      <alignment horizontal="left" vertical="center"/>
    </xf>
    <xf numFmtId="0" fontId="16" fillId="0" borderId="3"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8" xfId="0" applyFont="1" applyBorder="1" applyAlignment="1">
      <alignment horizontal="center" vertical="center" shrinkToFit="1"/>
    </xf>
    <xf numFmtId="0" fontId="15" fillId="9" borderId="0" xfId="0" applyFont="1" applyFill="1" applyAlignment="1">
      <alignment horizontal="center" vertical="center"/>
    </xf>
    <xf numFmtId="0" fontId="15" fillId="0" borderId="0" xfId="0" applyFont="1" applyAlignment="1">
      <alignment horizontal="center" vertical="center"/>
    </xf>
    <xf numFmtId="0" fontId="15" fillId="0" borderId="0" xfId="0" applyFont="1" applyAlignment="1">
      <alignment horizontal="left" vertical="center"/>
    </xf>
    <xf numFmtId="0" fontId="9" fillId="3" borderId="1" xfId="0" applyFont="1" applyFill="1" applyBorder="1" applyAlignment="1">
      <alignment horizontal="center" vertical="center"/>
    </xf>
    <xf numFmtId="0" fontId="9" fillId="3" borderId="1" xfId="0" applyFont="1" applyFill="1" applyBorder="1" applyAlignment="1">
      <alignment vertical="center"/>
    </xf>
    <xf numFmtId="0" fontId="15" fillId="0" borderId="0" xfId="0" applyFont="1"/>
    <xf numFmtId="0" fontId="7" fillId="0" borderId="0" xfId="0" applyFont="1" applyAlignment="1">
      <alignment horizontal="right" shrinkToFit="1"/>
    </xf>
    <xf numFmtId="0" fontId="56" fillId="9" borderId="0" xfId="0" applyFont="1" applyFill="1" applyAlignment="1">
      <alignment horizontal="centerContinuous"/>
    </xf>
    <xf numFmtId="0" fontId="15" fillId="0" borderId="0" xfId="0" applyFont="1" applyAlignment="1">
      <alignment horizontal="centerContinuous"/>
    </xf>
    <xf numFmtId="0" fontId="56" fillId="9" borderId="0" xfId="0" applyFont="1" applyFill="1"/>
    <xf numFmtId="0" fontId="22" fillId="9" borderId="0" xfId="0" applyFont="1" applyFill="1" applyAlignment="1">
      <alignment horizontal="right" vertical="top"/>
    </xf>
    <xf numFmtId="0" fontId="41" fillId="9" borderId="0" xfId="0" applyFont="1" applyFill="1" applyAlignment="1">
      <alignment vertical="top" wrapText="1"/>
    </xf>
    <xf numFmtId="0" fontId="22" fillId="9" borderId="0" xfId="0" applyFont="1" applyFill="1" applyAlignment="1">
      <alignment vertical="top"/>
    </xf>
    <xf numFmtId="0" fontId="41" fillId="0" borderId="0" xfId="0" applyFont="1" applyAlignment="1">
      <alignment vertical="top" wrapText="1"/>
    </xf>
    <xf numFmtId="0" fontId="16" fillId="9" borderId="38" xfId="0" applyFont="1" applyFill="1" applyBorder="1" applyAlignment="1">
      <alignment horizontal="center" vertical="center" shrinkToFit="1"/>
    </xf>
    <xf numFmtId="0" fontId="18" fillId="9" borderId="38" xfId="0" applyFont="1" applyFill="1" applyBorder="1" applyAlignment="1">
      <alignment horizontal="center" vertical="center" shrinkToFit="1"/>
    </xf>
    <xf numFmtId="0" fontId="22" fillId="9" borderId="0" xfId="0" applyFont="1" applyFill="1"/>
    <xf numFmtId="0" fontId="7" fillId="9" borderId="0" xfId="0" applyFont="1" applyFill="1" applyAlignment="1">
      <alignment horizontal="right"/>
    </xf>
    <xf numFmtId="0" fontId="7" fillId="9" borderId="0" xfId="0" applyFont="1" applyFill="1" applyAlignment="1">
      <alignment horizontal="center" vertical="center" shrinkToFit="1"/>
    </xf>
    <xf numFmtId="0" fontId="7" fillId="9" borderId="53" xfId="0" applyFont="1" applyFill="1" applyBorder="1"/>
    <xf numFmtId="0" fontId="7" fillId="9" borderId="0" xfId="0" applyFont="1" applyFill="1" applyAlignment="1">
      <alignment shrinkToFit="1"/>
    </xf>
    <xf numFmtId="0" fontId="16" fillId="9" borderId="0" xfId="0" applyFont="1" applyFill="1" applyAlignment="1">
      <alignment shrinkToFit="1"/>
    </xf>
    <xf numFmtId="0" fontId="16" fillId="0" borderId="0" xfId="0" applyFont="1"/>
    <xf numFmtId="0" fontId="2" fillId="2" borderId="18" xfId="0" applyFont="1" applyFill="1" applyBorder="1" applyAlignment="1" applyProtection="1">
      <alignment wrapText="1"/>
      <protection locked="0"/>
    </xf>
    <xf numFmtId="0" fontId="47" fillId="0" borderId="0" xfId="0" applyFont="1" applyAlignment="1">
      <alignment horizontal="left" vertical="center"/>
    </xf>
    <xf numFmtId="0" fontId="9" fillId="0" borderId="1" xfId="0" applyFont="1" applyBorder="1" applyAlignment="1">
      <alignment horizontal="center" vertical="center" shrinkToFit="1"/>
    </xf>
    <xf numFmtId="0" fontId="32" fillId="0" borderId="5" xfId="0" applyFont="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29" fillId="2" borderId="0" xfId="0" applyFont="1" applyFill="1" applyAlignment="1" applyProtection="1">
      <alignment shrinkToFit="1"/>
      <protection locked="0"/>
    </xf>
    <xf numFmtId="0" fontId="29" fillId="2" borderId="0" xfId="0" applyFont="1" applyFill="1" applyAlignment="1">
      <alignment shrinkToFit="1"/>
    </xf>
    <xf numFmtId="0" fontId="7" fillId="0" borderId="0" xfId="0" applyFont="1" applyAlignment="1">
      <alignment horizontal="left" vertical="center" shrinkToFit="1"/>
    </xf>
    <xf numFmtId="0" fontId="8"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41" fillId="2" borderId="0" xfId="0" applyFont="1" applyFill="1" applyAlignment="1" applyProtection="1">
      <alignment horizontal="center" vertical="center" shrinkToFit="1"/>
      <protection locked="0"/>
    </xf>
    <xf numFmtId="0" fontId="41" fillId="2" borderId="0" xfId="0" applyFont="1" applyFill="1" applyAlignment="1" applyProtection="1">
      <alignment horizontal="left" vertical="center" shrinkToFit="1"/>
      <protection locked="0"/>
    </xf>
    <xf numFmtId="0" fontId="8"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8" fillId="0" borderId="5" xfId="0" applyFont="1" applyBorder="1" applyAlignment="1">
      <alignment horizontal="center" vertical="center"/>
    </xf>
    <xf numFmtId="0" fontId="7" fillId="0" borderId="8" xfId="0" applyFont="1" applyBorder="1" applyAlignment="1">
      <alignment vertical="center" shrinkToFit="1"/>
    </xf>
    <xf numFmtId="0" fontId="7" fillId="0" borderId="12" xfId="0" applyFont="1" applyBorder="1" applyAlignment="1">
      <alignment vertical="center" shrinkToFit="1"/>
    </xf>
    <xf numFmtId="0" fontId="7" fillId="0" borderId="0" xfId="0" applyFont="1" applyAlignment="1">
      <alignment vertical="center" shrinkToFit="1"/>
    </xf>
    <xf numFmtId="0" fontId="8" fillId="0" borderId="8" xfId="0" applyFont="1" applyBorder="1" applyAlignment="1">
      <alignment vertical="center" shrinkToFit="1"/>
    </xf>
    <xf numFmtId="0" fontId="8" fillId="0" borderId="0" xfId="0" applyFont="1" applyAlignment="1">
      <alignment vertical="center" shrinkToFit="1"/>
    </xf>
    <xf numFmtId="0" fontId="8" fillId="0" borderId="12" xfId="0" applyFont="1" applyBorder="1" applyAlignment="1">
      <alignment vertical="center" shrinkToFit="1"/>
    </xf>
    <xf numFmtId="0" fontId="8" fillId="0" borderId="7" xfId="0" applyFont="1" applyBorder="1" applyAlignment="1">
      <alignment horizontal="center" vertical="center"/>
    </xf>
    <xf numFmtId="0" fontId="8" fillId="0" borderId="8" xfId="0" applyFont="1" applyBorder="1" applyAlignment="1">
      <alignment vertical="center"/>
    </xf>
    <xf numFmtId="0" fontId="8" fillId="0" borderId="12" xfId="0" applyFont="1" applyBorder="1" applyAlignment="1">
      <alignment vertical="center"/>
    </xf>
    <xf numFmtId="0" fontId="36" fillId="0" borderId="5" xfId="0" applyFont="1" applyBorder="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8" fillId="0" borderId="10" xfId="0" applyFont="1" applyBorder="1" applyAlignment="1">
      <alignment horizontal="center" vertical="center"/>
    </xf>
    <xf numFmtId="0" fontId="9" fillId="0" borderId="1" xfId="0" applyFont="1" applyBorder="1" applyAlignment="1">
      <alignment horizontal="center" vertical="center"/>
    </xf>
    <xf numFmtId="0" fontId="36" fillId="0" borderId="6" xfId="0" applyFont="1" applyBorder="1" applyAlignment="1" applyProtection="1">
      <alignment horizontal="center" vertical="center"/>
      <protection locked="0"/>
    </xf>
    <xf numFmtId="0" fontId="8" fillId="0" borderId="6" xfId="0" applyFont="1" applyBorder="1" applyAlignment="1">
      <alignment horizontal="center" vertical="center"/>
    </xf>
    <xf numFmtId="0" fontId="8" fillId="0" borderId="11" xfId="0" applyFont="1" applyBorder="1" applyAlignment="1">
      <alignment horizontal="center" vertical="center"/>
    </xf>
    <xf numFmtId="0" fontId="18" fillId="2" borderId="57" xfId="0" applyFont="1" applyFill="1" applyBorder="1" applyAlignment="1">
      <alignment horizontal="center" vertical="center" shrinkToFit="1"/>
    </xf>
    <xf numFmtId="0" fontId="18" fillId="2" borderId="59" xfId="0" applyFont="1" applyFill="1" applyBorder="1" applyAlignment="1">
      <alignment horizontal="center" vertical="center" shrinkToFit="1"/>
    </xf>
    <xf numFmtId="0" fontId="16" fillId="2" borderId="57" xfId="0" applyFont="1" applyFill="1" applyBorder="1" applyAlignment="1">
      <alignment horizontal="center" vertical="center" textRotation="255" shrinkToFit="1"/>
    </xf>
    <xf numFmtId="0" fontId="16" fillId="2" borderId="58" xfId="0" applyFont="1" applyFill="1" applyBorder="1" applyAlignment="1">
      <alignment horizontal="center" vertical="center" textRotation="255" shrinkToFit="1"/>
    </xf>
    <xf numFmtId="0" fontId="16" fillId="2" borderId="59" xfId="0" applyFont="1" applyFill="1" applyBorder="1" applyAlignment="1">
      <alignment horizontal="center" vertical="center" textRotation="255" shrinkToFit="1"/>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2" borderId="60" xfId="0" applyFont="1" applyFill="1" applyBorder="1" applyAlignment="1">
      <alignment horizontal="center" vertical="center" shrinkToFit="1"/>
    </xf>
    <xf numFmtId="0" fontId="18" fillId="2" borderId="27" xfId="0" applyFont="1" applyFill="1" applyBorder="1" applyAlignment="1">
      <alignment horizontal="center"/>
    </xf>
    <xf numFmtId="0" fontId="18" fillId="2" borderId="21" xfId="0" applyFont="1" applyFill="1" applyBorder="1" applyAlignment="1">
      <alignment horizontal="center"/>
    </xf>
    <xf numFmtId="0" fontId="18" fillId="2" borderId="47" xfId="0" applyFont="1" applyFill="1" applyBorder="1" applyAlignment="1">
      <alignment horizontal="center"/>
    </xf>
    <xf numFmtId="0" fontId="18" fillId="2" borderId="38" xfId="0" applyFont="1" applyFill="1" applyBorder="1" applyAlignment="1">
      <alignment horizontal="center"/>
    </xf>
    <xf numFmtId="0" fontId="18" fillId="2" borderId="0" xfId="0" applyFont="1" applyFill="1" applyAlignment="1">
      <alignment horizontal="center"/>
    </xf>
    <xf numFmtId="0" fontId="18" fillId="2" borderId="46" xfId="0" applyFont="1" applyFill="1" applyBorder="1" applyAlignment="1">
      <alignment horizontal="center"/>
    </xf>
    <xf numFmtId="0" fontId="18" fillId="2" borderId="31" xfId="0" applyFont="1" applyFill="1" applyBorder="1" applyAlignment="1">
      <alignment horizontal="center"/>
    </xf>
    <xf numFmtId="0" fontId="18" fillId="2" borderId="22" xfId="0" applyFont="1" applyFill="1" applyBorder="1" applyAlignment="1">
      <alignment horizontal="center"/>
    </xf>
    <xf numFmtId="0" fontId="18" fillId="2" borderId="48" xfId="0" applyFont="1" applyFill="1" applyBorder="1" applyAlignment="1">
      <alignment horizontal="center"/>
    </xf>
    <xf numFmtId="0" fontId="22" fillId="9" borderId="0" xfId="0" applyFont="1" applyFill="1" applyAlignment="1">
      <alignment horizontal="left" vertical="top" wrapText="1"/>
    </xf>
    <xf numFmtId="0" fontId="16" fillId="0" borderId="27"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47" xfId="0" applyFont="1" applyBorder="1" applyAlignment="1">
      <alignment horizontal="center" vertical="center" shrinkToFit="1"/>
    </xf>
    <xf numFmtId="0" fontId="18" fillId="0" borderId="27"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47" xfId="0" applyFont="1" applyBorder="1" applyAlignment="1">
      <alignment horizontal="center" vertical="center" shrinkToFit="1"/>
    </xf>
    <xf numFmtId="0" fontId="15" fillId="0" borderId="31" xfId="0" applyFont="1" applyBorder="1" applyAlignment="1">
      <alignment horizontal="center" vertical="center" shrinkToFit="1"/>
    </xf>
    <xf numFmtId="0" fontId="15" fillId="0" borderId="22" xfId="0" applyFont="1" applyBorder="1" applyAlignment="1">
      <alignment horizontal="center" vertical="center" shrinkToFit="1"/>
    </xf>
    <xf numFmtId="0" fontId="15" fillId="0" borderId="48" xfId="0" applyFont="1" applyBorder="1" applyAlignment="1">
      <alignment horizontal="center" vertical="center" shrinkToFit="1"/>
    </xf>
    <xf numFmtId="0" fontId="15" fillId="9" borderId="0" xfId="0" applyFont="1" applyFill="1" applyAlignment="1">
      <alignment horizontal="right" shrinkToFit="1"/>
    </xf>
    <xf numFmtId="0" fontId="7" fillId="9" borderId="0" xfId="0" applyFont="1" applyFill="1" applyAlignment="1">
      <alignment horizontal="right" shrinkToFit="1"/>
    </xf>
    <xf numFmtId="0" fontId="22" fillId="9" borderId="0" xfId="0" applyFont="1" applyFill="1" applyAlignment="1">
      <alignment horizontal="center" vertical="top" wrapText="1"/>
    </xf>
    <xf numFmtId="0" fontId="22" fillId="9" borderId="0" xfId="0" applyFont="1" applyFill="1" applyAlignment="1">
      <alignment vertical="top" wrapText="1"/>
    </xf>
    <xf numFmtId="0" fontId="41" fillId="9" borderId="0" xfId="0" applyFont="1" applyFill="1" applyAlignment="1">
      <alignment vertical="top" wrapText="1"/>
    </xf>
    <xf numFmtId="0" fontId="16" fillId="0" borderId="27" xfId="0" applyFont="1" applyBorder="1" applyAlignment="1">
      <alignment horizontal="center" vertical="center"/>
    </xf>
    <xf numFmtId="0" fontId="16" fillId="0" borderId="21" xfId="0" applyFont="1" applyBorder="1" applyAlignment="1">
      <alignment horizontal="center" vertical="center"/>
    </xf>
    <xf numFmtId="0" fontId="16" fillId="0" borderId="38" xfId="0" applyFont="1" applyBorder="1" applyAlignment="1">
      <alignment horizontal="center" vertical="center"/>
    </xf>
    <xf numFmtId="0" fontId="16" fillId="0" borderId="0" xfId="0" applyFont="1" applyAlignment="1">
      <alignment horizontal="center" vertical="center"/>
    </xf>
    <xf numFmtId="0" fontId="15" fillId="0" borderId="31" xfId="0" applyFont="1" applyBorder="1" applyAlignment="1">
      <alignment horizontal="center" vertical="center"/>
    </xf>
    <xf numFmtId="0" fontId="15" fillId="0" borderId="22" xfId="0" applyFont="1" applyBorder="1" applyAlignment="1">
      <alignment horizontal="center" vertical="center"/>
    </xf>
    <xf numFmtId="0" fontId="17" fillId="6" borderId="54" xfId="0" applyFont="1" applyFill="1" applyBorder="1" applyAlignment="1">
      <alignment horizontal="center" vertical="center" wrapText="1"/>
    </xf>
    <xf numFmtId="0" fontId="15" fillId="6" borderId="28" xfId="0" applyFont="1" applyFill="1" applyBorder="1"/>
    <xf numFmtId="0" fontId="17" fillId="6" borderId="55" xfId="0" applyFont="1" applyFill="1" applyBorder="1" applyAlignment="1">
      <alignment horizontal="center" vertical="center" wrapText="1"/>
    </xf>
    <xf numFmtId="0" fontId="15" fillId="6" borderId="32" xfId="0" applyFont="1" applyFill="1" applyBorder="1"/>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7" fillId="6" borderId="56"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6" fillId="0" borderId="47" xfId="0" applyFont="1" applyBorder="1" applyAlignment="1">
      <alignment horizontal="center" vertical="center"/>
    </xf>
    <xf numFmtId="0" fontId="15" fillId="0" borderId="48" xfId="0" applyFont="1" applyBorder="1" applyAlignment="1">
      <alignment horizontal="center" vertical="center"/>
    </xf>
    <xf numFmtId="0" fontId="17" fillId="6" borderId="41" xfId="0" applyFont="1" applyFill="1" applyBorder="1" applyAlignment="1">
      <alignment horizontal="center" vertical="center" wrapText="1"/>
    </xf>
    <xf numFmtId="0" fontId="17" fillId="9" borderId="12" xfId="0" applyFont="1" applyFill="1" applyBorder="1" applyAlignment="1">
      <alignment horizontal="left" vertical="center" wrapText="1"/>
    </xf>
    <xf numFmtId="0" fontId="15" fillId="9" borderId="12"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7" fillId="6" borderId="51" xfId="0" applyFont="1" applyFill="1" applyBorder="1" applyAlignment="1">
      <alignment horizontal="center" vertical="center" wrapText="1"/>
    </xf>
    <xf numFmtId="0" fontId="17" fillId="0" borderId="28" xfId="0" applyFont="1" applyBorder="1" applyAlignment="1">
      <alignment horizontal="center" vertical="center"/>
    </xf>
    <xf numFmtId="0" fontId="17"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63" xfId="0" applyFont="1" applyBorder="1" applyAlignment="1">
      <alignment horizontal="center" vertical="center"/>
    </xf>
    <xf numFmtId="0" fontId="17" fillId="0" borderId="32" xfId="0" applyFont="1" applyBorder="1" applyAlignment="1">
      <alignment horizontal="center" vertical="center"/>
    </xf>
    <xf numFmtId="0" fontId="17" fillId="0" borderId="64" xfId="0" applyFont="1" applyBorder="1" applyAlignment="1">
      <alignment horizontal="center" vertical="center"/>
    </xf>
    <xf numFmtId="0" fontId="7" fillId="2" borderId="36" xfId="0" applyFont="1" applyFill="1" applyBorder="1" applyAlignment="1">
      <alignment horizontal="center" vertical="center" shrinkToFit="1"/>
    </xf>
    <xf numFmtId="0" fontId="7" fillId="0" borderId="36" xfId="0" applyFont="1" applyBorder="1" applyAlignment="1">
      <alignment horizontal="center" vertical="center" shrinkToFit="1"/>
    </xf>
    <xf numFmtId="0" fontId="16" fillId="2" borderId="35" xfId="0" applyFont="1" applyFill="1" applyBorder="1" applyAlignment="1">
      <alignment horizontal="center" vertical="center" shrinkToFit="1"/>
    </xf>
    <xf numFmtId="0" fontId="7" fillId="0" borderId="37" xfId="0" applyFont="1" applyBorder="1" applyAlignment="1">
      <alignment horizontal="center" vertical="center" shrinkToFit="1"/>
    </xf>
    <xf numFmtId="0" fontId="17" fillId="9" borderId="38" xfId="0" applyFont="1" applyFill="1" applyBorder="1" applyAlignment="1">
      <alignment horizontal="left" vertical="center" wrapText="1"/>
    </xf>
    <xf numFmtId="0" fontId="17" fillId="9" borderId="0" xfId="0" applyFont="1" applyFill="1" applyAlignment="1">
      <alignment horizontal="left" vertical="center" wrapText="1"/>
    </xf>
    <xf numFmtId="0" fontId="17" fillId="9" borderId="38" xfId="0" applyFont="1" applyFill="1" applyBorder="1" applyAlignment="1">
      <alignment horizontal="center" vertical="center" wrapText="1"/>
    </xf>
    <xf numFmtId="0" fontId="17" fillId="9" borderId="0" xfId="0" applyFont="1" applyFill="1" applyAlignment="1">
      <alignment horizontal="center" vertical="center" wrapText="1"/>
    </xf>
    <xf numFmtId="0" fontId="16" fillId="6" borderId="35" xfId="0" applyFont="1" applyFill="1" applyBorder="1" applyAlignment="1">
      <alignment horizontal="right" vertical="center"/>
    </xf>
    <xf numFmtId="0" fontId="32" fillId="6" borderId="36" xfId="0" applyFont="1" applyFill="1" applyBorder="1" applyAlignment="1">
      <alignment horizontal="right" vertical="center"/>
    </xf>
    <xf numFmtId="0" fontId="16" fillId="0" borderId="36" xfId="0" applyFont="1" applyBorder="1" applyAlignment="1">
      <alignment horizontal="left" vertical="center" shrinkToFit="1"/>
    </xf>
    <xf numFmtId="0" fontId="7" fillId="0" borderId="36" xfId="0" applyFont="1" applyBorder="1" applyAlignment="1">
      <alignment shrinkToFit="1"/>
    </xf>
    <xf numFmtId="0" fontId="16" fillId="0" borderId="35" xfId="0" applyFont="1" applyBorder="1" applyAlignment="1">
      <alignment horizontal="center" vertical="center" shrinkToFit="1"/>
    </xf>
    <xf numFmtId="0" fontId="7" fillId="0" borderId="36" xfId="0" applyFont="1" applyBorder="1" applyAlignment="1">
      <alignment horizontal="center" shrinkToFit="1"/>
    </xf>
    <xf numFmtId="0" fontId="7" fillId="0" borderId="37" xfId="0" applyFont="1" applyBorder="1" applyAlignment="1">
      <alignment shrinkToFit="1"/>
    </xf>
    <xf numFmtId="0" fontId="16" fillId="0" borderId="31" xfId="0" applyFont="1" applyBorder="1" applyAlignment="1">
      <alignment horizontal="center" vertical="center"/>
    </xf>
    <xf numFmtId="0" fontId="16" fillId="0" borderId="22" xfId="0" applyFont="1" applyBorder="1" applyAlignment="1">
      <alignment horizontal="center" vertical="center"/>
    </xf>
    <xf numFmtId="0" fontId="16" fillId="0" borderId="48" xfId="0" applyFont="1" applyBorder="1" applyAlignment="1">
      <alignment horizontal="center" vertical="center"/>
    </xf>
    <xf numFmtId="0" fontId="17" fillId="0" borderId="50"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6" borderId="49" xfId="0" applyFont="1" applyFill="1" applyBorder="1" applyAlignment="1">
      <alignment horizontal="center" vertical="center" wrapText="1"/>
    </xf>
    <xf numFmtId="0" fontId="17" fillId="6" borderId="33" xfId="0" applyFont="1" applyFill="1" applyBorder="1" applyAlignment="1">
      <alignment horizontal="center" vertical="center" wrapText="1"/>
    </xf>
    <xf numFmtId="0" fontId="17" fillId="0" borderId="42"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6" borderId="4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0" borderId="12" xfId="0" applyFont="1" applyBorder="1" applyAlignment="1">
      <alignment horizontal="left" vertical="center" wrapText="1"/>
    </xf>
    <xf numFmtId="0" fontId="15" fillId="0" borderId="12" xfId="0" applyFont="1" applyBorder="1" applyAlignment="1">
      <alignment horizontal="left" vertical="center" wrapText="1"/>
    </xf>
    <xf numFmtId="0" fontId="15" fillId="0" borderId="8" xfId="0" applyFont="1" applyBorder="1" applyAlignment="1">
      <alignment horizontal="left" vertical="center" wrapText="1"/>
    </xf>
    <xf numFmtId="0" fontId="16" fillId="0" borderId="46" xfId="0" applyFont="1" applyBorder="1" applyAlignment="1">
      <alignment horizontal="center" vertical="center"/>
    </xf>
    <xf numFmtId="0" fontId="15" fillId="6" borderId="1" xfId="0" applyFont="1" applyFill="1" applyBorder="1"/>
    <xf numFmtId="0" fontId="17" fillId="9" borderId="38" xfId="0" applyFont="1" applyFill="1" applyBorder="1" applyAlignment="1">
      <alignment horizontal="left" vertical="center"/>
    </xf>
    <xf numFmtId="0" fontId="7" fillId="9" borderId="0" xfId="0" applyFont="1" applyFill="1" applyAlignment="1">
      <alignment vertical="center"/>
    </xf>
    <xf numFmtId="0" fontId="7" fillId="9" borderId="38" xfId="0" applyFont="1" applyFill="1" applyBorder="1" applyAlignment="1">
      <alignment vertical="center"/>
    </xf>
    <xf numFmtId="0" fontId="17" fillId="0" borderId="42" xfId="0" applyFont="1" applyBorder="1" applyAlignment="1">
      <alignment horizontal="center" vertical="center" shrinkToFit="1"/>
    </xf>
    <xf numFmtId="0" fontId="15" fillId="0" borderId="29" xfId="0" applyFont="1" applyBorder="1" applyAlignment="1">
      <alignment shrinkToFit="1"/>
    </xf>
    <xf numFmtId="0" fontId="15" fillId="0" borderId="30" xfId="0" applyFont="1" applyBorder="1" applyAlignment="1">
      <alignment shrinkToFit="1"/>
    </xf>
    <xf numFmtId="0" fontId="17" fillId="0" borderId="2" xfId="0" applyFont="1" applyBorder="1" applyAlignment="1">
      <alignment horizontal="center" vertical="center" shrinkToFit="1"/>
    </xf>
    <xf numFmtId="0" fontId="15" fillId="0" borderId="3" xfId="0" applyFont="1" applyBorder="1" applyAlignment="1">
      <alignment shrinkToFit="1"/>
    </xf>
    <xf numFmtId="0" fontId="15" fillId="0" borderId="44" xfId="0" applyFont="1" applyBorder="1" applyAlignment="1">
      <alignment shrinkToFit="1"/>
    </xf>
    <xf numFmtId="0" fontId="15" fillId="0" borderId="3" xfId="0" applyFont="1" applyBorder="1" applyAlignment="1">
      <alignment vertical="center" shrinkToFit="1"/>
    </xf>
    <xf numFmtId="0" fontId="15" fillId="0" borderId="44" xfId="0" applyFont="1" applyBorder="1" applyAlignment="1">
      <alignment vertical="center" shrinkToFit="1"/>
    </xf>
    <xf numFmtId="0" fontId="17" fillId="0" borderId="50"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3" xfId="0" applyFont="1" applyBorder="1" applyAlignment="1">
      <alignment vertical="center" shrinkToFit="1"/>
    </xf>
    <xf numFmtId="0" fontId="15" fillId="0" borderId="34" xfId="0" applyFont="1" applyBorder="1" applyAlignment="1">
      <alignment vertical="center" shrinkToFit="1"/>
    </xf>
    <xf numFmtId="0" fontId="45" fillId="5" borderId="0" xfId="0" applyFont="1" applyFill="1" applyAlignment="1">
      <alignment horizontal="center"/>
    </xf>
    <xf numFmtId="0" fontId="16" fillId="9" borderId="0" xfId="0" applyFont="1" applyFill="1" applyAlignment="1">
      <alignment horizontal="right" shrinkToFit="1"/>
    </xf>
    <xf numFmtId="0" fontId="18" fillId="2" borderId="31" xfId="0" applyFont="1" applyFill="1" applyBorder="1" applyAlignment="1">
      <alignment horizontal="center" vertical="center" shrinkToFit="1"/>
    </xf>
    <xf numFmtId="0" fontId="39" fillId="0" borderId="22"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37" xfId="0" applyFont="1" applyBorder="1" applyAlignment="1">
      <alignment horizontal="center" vertical="center" shrinkToFit="1"/>
    </xf>
    <xf numFmtId="0" fontId="16" fillId="9" borderId="21" xfId="0" applyFont="1" applyFill="1" applyBorder="1" applyAlignment="1">
      <alignment horizontal="distributed" vertical="center"/>
    </xf>
    <xf numFmtId="0" fontId="16" fillId="9" borderId="0" xfId="0" applyFont="1" applyFill="1" applyAlignment="1">
      <alignment horizontal="distributed" vertical="center"/>
    </xf>
    <xf numFmtId="0" fontId="15" fillId="9" borderId="0" xfId="0" applyFont="1" applyFill="1" applyAlignment="1">
      <alignment horizontal="distributed" vertical="center"/>
    </xf>
    <xf numFmtId="0" fontId="16" fillId="9" borderId="21" xfId="0" applyFont="1" applyFill="1" applyBorder="1" applyAlignment="1">
      <alignment horizontal="left" vertical="center" wrapText="1"/>
    </xf>
    <xf numFmtId="0" fontId="16" fillId="9" borderId="21" xfId="0" applyFont="1" applyFill="1" applyBorder="1" applyAlignment="1">
      <alignment horizontal="left" vertical="center"/>
    </xf>
    <xf numFmtId="0" fontId="16" fillId="9" borderId="0" xfId="0" applyFont="1" applyFill="1" applyAlignment="1">
      <alignment horizontal="left" vertical="center" wrapText="1"/>
    </xf>
    <xf numFmtId="0" fontId="16" fillId="9" borderId="0" xfId="0" applyFont="1" applyFill="1" applyAlignment="1">
      <alignment horizontal="left" vertical="center"/>
    </xf>
    <xf numFmtId="0" fontId="15" fillId="9" borderId="0" xfId="0" applyFont="1" applyFill="1" applyAlignment="1">
      <alignment horizontal="left" vertical="center"/>
    </xf>
    <xf numFmtId="0" fontId="18" fillId="2" borderId="3" xfId="0" applyFont="1" applyFill="1" applyBorder="1" applyAlignment="1">
      <alignment horizontal="center" vertical="center"/>
    </xf>
    <xf numFmtId="0" fontId="16" fillId="0" borderId="43"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49"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34" xfId="0" applyFont="1" applyBorder="1" applyAlignment="1">
      <alignment horizontal="center" vertical="center" shrinkToFit="1"/>
    </xf>
    <xf numFmtId="0" fontId="37" fillId="2" borderId="0" xfId="0" applyFont="1" applyFill="1" applyAlignment="1">
      <alignment vertical="center" wrapText="1"/>
    </xf>
    <xf numFmtId="0" fontId="38" fillId="2" borderId="0" xfId="0" applyFont="1" applyFill="1" applyAlignment="1">
      <alignment vertical="center" wrapText="1"/>
    </xf>
    <xf numFmtId="0" fontId="38" fillId="2" borderId="46" xfId="0" applyFont="1" applyFill="1" applyBorder="1" applyAlignment="1">
      <alignment vertical="center" wrapText="1"/>
    </xf>
    <xf numFmtId="0" fontId="14" fillId="2" borderId="3"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4" xfId="0" applyFont="1" applyFill="1" applyBorder="1" applyAlignment="1">
      <alignment horizontal="left" vertical="center"/>
    </xf>
    <xf numFmtId="0" fontId="32" fillId="0" borderId="3" xfId="0" applyFont="1" applyBorder="1" applyAlignment="1">
      <alignment horizontal="center" vertical="center" shrinkToFit="1"/>
    </xf>
    <xf numFmtId="0" fontId="32" fillId="0" borderId="44" xfId="0" applyFont="1" applyBorder="1" applyAlignment="1">
      <alignment horizontal="center" vertical="center" shrinkToFit="1"/>
    </xf>
    <xf numFmtId="0" fontId="16" fillId="6" borderId="45" xfId="0" applyFont="1" applyFill="1" applyBorder="1" applyAlignment="1">
      <alignment horizontal="right" vertical="center"/>
    </xf>
    <xf numFmtId="0" fontId="32" fillId="6" borderId="8" xfId="0" applyFont="1" applyFill="1" applyBorder="1" applyAlignment="1">
      <alignment horizontal="right" vertical="center"/>
    </xf>
    <xf numFmtId="0" fontId="18" fillId="2" borderId="52" xfId="0" applyFont="1" applyFill="1" applyBorder="1" applyAlignment="1">
      <alignment horizontal="center" vertical="center"/>
    </xf>
    <xf numFmtId="0" fontId="16" fillId="0" borderId="8" xfId="0" applyFont="1" applyBorder="1" applyAlignment="1">
      <alignment horizontal="left" vertical="center" shrinkToFit="1"/>
    </xf>
    <xf numFmtId="0" fontId="32" fillId="0" borderId="8" xfId="0" applyFont="1" applyBorder="1" applyAlignment="1">
      <alignment horizontal="left" vertical="center" shrinkToFit="1"/>
    </xf>
    <xf numFmtId="0" fontId="16" fillId="6" borderId="3" xfId="0" applyFont="1" applyFill="1" applyBorder="1" applyAlignment="1">
      <alignment horizontal="right" vertical="center"/>
    </xf>
    <xf numFmtId="0" fontId="32" fillId="6" borderId="3" xfId="0" applyFont="1" applyFill="1" applyBorder="1" applyAlignment="1">
      <alignment horizontal="right" vertical="center"/>
    </xf>
    <xf numFmtId="0" fontId="22" fillId="0" borderId="43" xfId="0" applyFont="1" applyBorder="1" applyAlignment="1">
      <alignment horizontal="center" vertical="center" wrapText="1" shrinkToFit="1"/>
    </xf>
    <xf numFmtId="0" fontId="22" fillId="0" borderId="3" xfId="0" applyFont="1" applyBorder="1" applyAlignment="1">
      <alignment horizontal="center" vertical="center" shrinkToFit="1"/>
    </xf>
    <xf numFmtId="0" fontId="22" fillId="0" borderId="44" xfId="0" applyFont="1" applyBorder="1" applyAlignment="1">
      <alignment horizontal="center" vertical="center" shrinkToFit="1"/>
    </xf>
    <xf numFmtId="0" fontId="18" fillId="6" borderId="56" xfId="0" applyFont="1" applyFill="1" applyBorder="1" applyAlignment="1">
      <alignment horizontal="center" vertical="center"/>
    </xf>
    <xf numFmtId="0" fontId="18" fillId="6" borderId="1" xfId="0" applyFont="1" applyFill="1" applyBorder="1" applyAlignment="1">
      <alignment horizontal="center" vertical="center"/>
    </xf>
    <xf numFmtId="0" fontId="16" fillId="9" borderId="1" xfId="0" applyFont="1" applyFill="1" applyBorder="1" applyAlignment="1">
      <alignment horizontal="left" vertical="center" wrapText="1"/>
    </xf>
    <xf numFmtId="0" fontId="16" fillId="9" borderId="1" xfId="0" applyFont="1" applyFill="1" applyBorder="1" applyAlignment="1">
      <alignment horizontal="left" vertical="center"/>
    </xf>
    <xf numFmtId="0" fontId="16" fillId="9" borderId="63" xfId="0" applyFont="1" applyFill="1" applyBorder="1" applyAlignment="1">
      <alignment horizontal="left" vertical="center"/>
    </xf>
    <xf numFmtId="0" fontId="16" fillId="0" borderId="31"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48" xfId="0" applyFont="1" applyBorder="1" applyAlignment="1">
      <alignment horizontal="center" vertical="center" shrinkToFit="1"/>
    </xf>
    <xf numFmtId="0" fontId="17" fillId="0" borderId="38" xfId="0" applyFont="1" applyBorder="1" applyAlignment="1">
      <alignment horizontal="left" vertical="center" wrapText="1"/>
    </xf>
    <xf numFmtId="0" fontId="17" fillId="0" borderId="0" xfId="0" applyFont="1" applyAlignment="1">
      <alignment horizontal="left" vertical="center" wrapText="1"/>
    </xf>
    <xf numFmtId="0" fontId="17" fillId="0" borderId="46" xfId="0" applyFont="1" applyBorder="1" applyAlignment="1">
      <alignment horizontal="left" vertical="center" wrapText="1"/>
    </xf>
    <xf numFmtId="0" fontId="17" fillId="0" borderId="31" xfId="0" applyFont="1" applyBorder="1" applyAlignment="1">
      <alignment horizontal="left" vertical="center" wrapText="1"/>
    </xf>
    <xf numFmtId="0" fontId="17" fillId="0" borderId="22" xfId="0" applyFont="1" applyBorder="1" applyAlignment="1">
      <alignment horizontal="left" vertical="center" wrapText="1"/>
    </xf>
    <xf numFmtId="0" fontId="17" fillId="0" borderId="48" xfId="0" applyFont="1" applyBorder="1" applyAlignment="1">
      <alignment horizontal="left" vertical="center" wrapText="1"/>
    </xf>
    <xf numFmtId="0" fontId="17" fillId="6" borderId="15" xfId="0" applyFont="1" applyFill="1" applyBorder="1" applyAlignment="1">
      <alignment horizontal="center" vertical="center" wrapText="1"/>
    </xf>
    <xf numFmtId="0" fontId="15" fillId="6" borderId="5" xfId="0" applyFont="1" applyFill="1" applyBorder="1"/>
    <xf numFmtId="0" fontId="16" fillId="0" borderId="3" xfId="0" applyFont="1" applyBorder="1" applyAlignment="1">
      <alignment horizontal="left" vertical="center" shrinkToFit="1"/>
    </xf>
    <xf numFmtId="0" fontId="32" fillId="0" borderId="44" xfId="0" applyFont="1" applyBorder="1" applyAlignment="1">
      <alignment horizontal="left" vertical="center" shrinkToFit="1"/>
    </xf>
    <xf numFmtId="0" fontId="16" fillId="0" borderId="40" xfId="0" applyFont="1" applyBorder="1" applyAlignment="1">
      <alignment horizontal="center" vertical="center" shrinkToFit="1"/>
    </xf>
    <xf numFmtId="0" fontId="16" fillId="0" borderId="29" xfId="0" applyFont="1" applyBorder="1" applyAlignment="1">
      <alignment horizontal="center" vertical="center" shrinkToFit="1"/>
    </xf>
    <xf numFmtId="0" fontId="16" fillId="0" borderId="30" xfId="0" applyFont="1" applyBorder="1" applyAlignment="1">
      <alignment horizontal="center" vertical="center" shrinkToFit="1"/>
    </xf>
    <xf numFmtId="0" fontId="14" fillId="2" borderId="29" xfId="0" applyFont="1" applyFill="1" applyBorder="1" applyAlignment="1">
      <alignment horizontal="left" vertical="center" wrapText="1"/>
    </xf>
    <xf numFmtId="0" fontId="15" fillId="2" borderId="29" xfId="0" applyFont="1" applyFill="1" applyBorder="1" applyAlignment="1">
      <alignment horizontal="left" vertical="center" wrapText="1"/>
    </xf>
    <xf numFmtId="0" fontId="15" fillId="2" borderId="30" xfId="0" applyFont="1" applyFill="1" applyBorder="1" applyAlignment="1">
      <alignment horizontal="left" vertical="center" wrapText="1"/>
    </xf>
    <xf numFmtId="0" fontId="0" fillId="2" borderId="57" xfId="0" applyFill="1" applyBorder="1" applyAlignment="1">
      <alignment horizontal="center"/>
    </xf>
    <xf numFmtId="0" fontId="0" fillId="2" borderId="58" xfId="0" applyFill="1" applyBorder="1" applyAlignment="1">
      <alignment horizontal="center"/>
    </xf>
    <xf numFmtId="0" fontId="0" fillId="2" borderId="60" xfId="0" applyFill="1" applyBorder="1" applyAlignment="1">
      <alignment horizontal="center"/>
    </xf>
    <xf numFmtId="0" fontId="20" fillId="9" borderId="0" xfId="0" applyFont="1" applyFill="1" applyAlignment="1">
      <alignment horizontal="right" shrinkToFit="1"/>
    </xf>
    <xf numFmtId="0" fontId="20" fillId="9" borderId="0" xfId="0" applyFont="1" applyFill="1" applyAlignment="1">
      <alignment shrinkToFit="1"/>
    </xf>
    <xf numFmtId="0" fontId="20" fillId="0" borderId="57" xfId="0" applyFont="1" applyBorder="1" applyAlignment="1">
      <alignment horizontal="center" vertical="center" wrapText="1" shrinkToFit="1"/>
    </xf>
    <xf numFmtId="0" fontId="0" fillId="0" borderId="58" xfId="0" applyBorder="1" applyAlignment="1">
      <alignment horizontal="center" vertical="center" wrapText="1" shrinkToFit="1"/>
    </xf>
    <xf numFmtId="0" fontId="20" fillId="0" borderId="21" xfId="0" applyFont="1" applyBorder="1" applyAlignment="1">
      <alignment horizontal="center" vertical="center" shrinkToFit="1"/>
    </xf>
    <xf numFmtId="0" fontId="0" fillId="0" borderId="0" xfId="0" applyAlignment="1">
      <alignment shrinkToFit="1"/>
    </xf>
    <xf numFmtId="0" fontId="19" fillId="2" borderId="27" xfId="0" applyFont="1" applyFill="1" applyBorder="1" applyAlignment="1">
      <alignment horizontal="center" vertical="center" shrinkToFit="1"/>
    </xf>
    <xf numFmtId="0" fontId="0" fillId="0" borderId="21" xfId="0" applyBorder="1" applyAlignment="1">
      <alignment shrinkToFit="1"/>
    </xf>
    <xf numFmtId="0" fontId="0" fillId="0" borderId="38" xfId="0" applyBorder="1" applyAlignment="1">
      <alignment shrinkToFi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16" fillId="6" borderId="27" xfId="0" applyFont="1" applyFill="1" applyBorder="1" applyAlignment="1">
      <alignment horizontal="center" vertical="center" shrinkToFit="1"/>
    </xf>
    <xf numFmtId="0" fontId="0" fillId="6" borderId="21" xfId="0" applyFill="1" applyBorder="1" applyAlignment="1">
      <alignment horizontal="center" vertical="center" shrinkToFit="1"/>
    </xf>
    <xf numFmtId="0" fontId="0" fillId="6" borderId="31" xfId="0" applyFill="1" applyBorder="1" applyAlignment="1">
      <alignment horizontal="center" vertical="center" shrinkToFit="1"/>
    </xf>
    <xf numFmtId="0" fontId="0" fillId="6" borderId="22" xfId="0" applyFill="1" applyBorder="1" applyAlignment="1">
      <alignment horizontal="center" vertical="center" shrinkToFit="1"/>
    </xf>
    <xf numFmtId="0" fontId="18" fillId="2" borderId="21" xfId="0" applyFont="1" applyFill="1" applyBorder="1" applyAlignment="1">
      <alignment horizontal="center" vertical="center" shrinkToFit="1"/>
    </xf>
    <xf numFmtId="0" fontId="13" fillId="0" borderId="21" xfId="0" applyFont="1" applyBorder="1" applyAlignment="1">
      <alignment horizontal="center" vertical="center" shrinkToFit="1"/>
    </xf>
    <xf numFmtId="0" fontId="0" fillId="0" borderId="47" xfId="0" applyBorder="1" applyAlignment="1">
      <alignment horizontal="center" vertical="center" shrinkToFit="1"/>
    </xf>
    <xf numFmtId="0" fontId="13" fillId="0" borderId="47" xfId="0" applyFont="1" applyBorder="1" applyAlignment="1">
      <alignment horizontal="center" vertical="center" shrinkToFit="1"/>
    </xf>
    <xf numFmtId="0" fontId="0" fillId="0" borderId="21" xfId="0" applyBorder="1" applyAlignment="1">
      <alignment horizontal="center" vertical="center" shrinkToFit="1"/>
    </xf>
    <xf numFmtId="0" fontId="19" fillId="2" borderId="21" xfId="0" applyFont="1" applyFill="1" applyBorder="1" applyAlignment="1">
      <alignment horizontal="center" vertical="center" shrinkToFit="1"/>
    </xf>
    <xf numFmtId="0" fontId="13" fillId="2" borderId="21" xfId="0" applyFont="1" applyFill="1" applyBorder="1" applyAlignment="1">
      <alignment horizontal="center" vertical="center" shrinkToFit="1"/>
    </xf>
    <xf numFmtId="0" fontId="0" fillId="0" borderId="59" xfId="0" applyBorder="1" applyAlignment="1">
      <alignment horizontal="center" vertical="center" wrapText="1" shrinkToFit="1"/>
    </xf>
    <xf numFmtId="0" fontId="0" fillId="0" borderId="22" xfId="0" applyBorder="1" applyAlignment="1">
      <alignment shrinkToFit="1"/>
    </xf>
    <xf numFmtId="0" fontId="0" fillId="0" borderId="31" xfId="0" applyBorder="1" applyAlignment="1">
      <alignment shrinkToFit="1"/>
    </xf>
    <xf numFmtId="0" fontId="16" fillId="0" borderId="35" xfId="0" applyFont="1" applyBorder="1" applyAlignment="1">
      <alignment horizontal="center" vertical="center" wrapText="1" shrinkToFit="1"/>
    </xf>
    <xf numFmtId="0" fontId="16" fillId="0" borderId="36" xfId="0" applyFont="1" applyBorder="1" applyAlignment="1">
      <alignment shrinkToFit="1"/>
    </xf>
    <xf numFmtId="0" fontId="16" fillId="0" borderId="37" xfId="0" applyFont="1" applyBorder="1" applyAlignment="1">
      <alignment shrinkToFit="1"/>
    </xf>
    <xf numFmtId="0" fontId="7" fillId="0" borderId="37" xfId="0" applyFont="1" applyBorder="1" applyAlignment="1">
      <alignment horizontal="center" shrinkToFit="1"/>
    </xf>
    <xf numFmtId="0" fontId="16" fillId="2" borderId="36" xfId="0" applyFont="1" applyFill="1" applyBorder="1" applyAlignment="1">
      <alignment shrinkToFit="1"/>
    </xf>
    <xf numFmtId="0" fontId="16" fillId="2" borderId="35" xfId="0" applyFont="1" applyFill="1" applyBorder="1" applyAlignment="1">
      <alignment shrinkToFit="1"/>
    </xf>
    <xf numFmtId="0" fontId="7" fillId="2" borderId="36" xfId="0" applyFont="1" applyFill="1" applyBorder="1" applyAlignment="1">
      <alignment shrinkToFit="1"/>
    </xf>
    <xf numFmtId="0" fontId="7" fillId="2" borderId="37" xfId="0" applyFont="1" applyFill="1" applyBorder="1" applyAlignment="1">
      <alignment shrinkToFit="1"/>
    </xf>
    <xf numFmtId="0" fontId="16" fillId="2" borderId="36" xfId="0" applyFont="1" applyFill="1" applyBorder="1" applyAlignment="1">
      <alignment horizontal="center" vertical="center" shrinkToFit="1"/>
    </xf>
    <xf numFmtId="0" fontId="18" fillId="2" borderId="35" xfId="0" applyFont="1" applyFill="1" applyBorder="1" applyAlignment="1">
      <alignment horizontal="center" vertical="center" shrinkToFit="1"/>
    </xf>
    <xf numFmtId="0" fontId="7" fillId="2" borderId="37" xfId="0" applyFont="1" applyFill="1" applyBorder="1" applyAlignment="1">
      <alignment horizontal="center" vertical="center" shrinkToFit="1"/>
    </xf>
    <xf numFmtId="0" fontId="25" fillId="0" borderId="35" xfId="0" applyFont="1" applyBorder="1" applyAlignment="1">
      <alignment horizontal="center" vertical="center" shrinkToFit="1"/>
    </xf>
    <xf numFmtId="0" fontId="16" fillId="6" borderId="49" xfId="0" applyFont="1" applyFill="1" applyBorder="1" applyAlignment="1">
      <alignment horizontal="right" vertical="center"/>
    </xf>
    <xf numFmtId="0" fontId="32" fillId="6" borderId="33" xfId="0" applyFont="1" applyFill="1" applyBorder="1" applyAlignment="1">
      <alignment horizontal="right" vertical="center"/>
    </xf>
    <xf numFmtId="0" fontId="18" fillId="2" borderId="33" xfId="0" applyFont="1" applyFill="1" applyBorder="1" applyAlignment="1">
      <alignment horizontal="center" vertical="center"/>
    </xf>
    <xf numFmtId="0" fontId="16" fillId="9" borderId="33" xfId="0" applyFont="1" applyFill="1" applyBorder="1" applyAlignment="1">
      <alignment horizontal="left" vertical="center" shrinkToFit="1"/>
    </xf>
    <xf numFmtId="0" fontId="32" fillId="9" borderId="34" xfId="0" applyFont="1" applyFill="1" applyBorder="1" applyAlignment="1">
      <alignment horizontal="left" vertical="center" shrinkToFit="1"/>
    </xf>
    <xf numFmtId="0" fontId="32" fillId="9" borderId="33" xfId="0" applyFont="1" applyFill="1" applyBorder="1" applyAlignment="1">
      <alignment horizontal="left" vertical="center" shrinkToFit="1"/>
    </xf>
    <xf numFmtId="0" fontId="16" fillId="6" borderId="33" xfId="0" applyFont="1" applyFill="1" applyBorder="1" applyAlignment="1">
      <alignment horizontal="right" vertical="center"/>
    </xf>
    <xf numFmtId="0" fontId="16" fillId="0" borderId="45"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39" xfId="0" applyFont="1" applyBorder="1" applyAlignment="1">
      <alignment horizontal="center" vertical="center" shrinkToFit="1"/>
    </xf>
    <xf numFmtId="0" fontId="14" fillId="2" borderId="0" xfId="0" applyFont="1" applyFill="1" applyAlignment="1">
      <alignment vertical="center" wrapText="1"/>
    </xf>
    <xf numFmtId="0" fontId="15" fillId="2" borderId="0" xfId="0" applyFont="1" applyFill="1" applyAlignment="1">
      <alignment vertical="center" wrapText="1"/>
    </xf>
    <xf numFmtId="0" fontId="15" fillId="2" borderId="8" xfId="0" applyFont="1" applyFill="1" applyBorder="1" applyAlignment="1">
      <alignment vertical="center" wrapText="1"/>
    </xf>
    <xf numFmtId="0" fontId="15" fillId="2" borderId="39" xfId="0" applyFont="1" applyFill="1" applyBorder="1" applyAlignment="1">
      <alignment vertical="center" wrapText="1"/>
    </xf>
    <xf numFmtId="0" fontId="15" fillId="2" borderId="46" xfId="0" applyFont="1" applyFill="1" applyBorder="1" applyAlignment="1">
      <alignment vertical="center" wrapText="1"/>
    </xf>
    <xf numFmtId="0" fontId="16" fillId="9" borderId="21" xfId="0" applyFont="1" applyFill="1" applyBorder="1" applyAlignment="1">
      <alignment horizontal="center" vertical="center"/>
    </xf>
    <xf numFmtId="0" fontId="15" fillId="9" borderId="0" xfId="0" applyFont="1" applyFill="1" applyAlignment="1">
      <alignment horizontal="center" vertical="center"/>
    </xf>
    <xf numFmtId="0" fontId="6" fillId="2" borderId="40" xfId="0" applyFont="1" applyFill="1" applyBorder="1" applyAlignment="1">
      <alignment horizontal="left" vertical="center" wrapText="1" shrinkToFit="1"/>
    </xf>
    <xf numFmtId="0" fontId="7" fillId="2" borderId="29" xfId="0" applyFont="1" applyFill="1" applyBorder="1" applyAlignment="1">
      <alignment horizontal="left" vertical="center" wrapText="1" shrinkToFit="1"/>
    </xf>
    <xf numFmtId="0" fontId="7" fillId="2" borderId="30" xfId="0" applyFont="1" applyFill="1" applyBorder="1" applyAlignment="1">
      <alignment horizontal="left" vertical="center" wrapText="1" shrinkToFit="1"/>
    </xf>
    <xf numFmtId="0" fontId="6" fillId="2" borderId="43" xfId="0" applyFont="1" applyFill="1" applyBorder="1" applyAlignment="1">
      <alignment horizontal="left" vertical="center"/>
    </xf>
    <xf numFmtId="0" fontId="7" fillId="2" borderId="3" xfId="0" applyFont="1" applyFill="1" applyBorder="1" applyAlignment="1">
      <alignment horizontal="left" vertical="center"/>
    </xf>
    <xf numFmtId="0" fontId="7" fillId="2" borderId="44" xfId="0" applyFont="1" applyFill="1" applyBorder="1" applyAlignment="1">
      <alignment horizontal="left" vertical="center"/>
    </xf>
    <xf numFmtId="0" fontId="22" fillId="0" borderId="36" xfId="0" applyFont="1" applyBorder="1" applyAlignment="1">
      <alignment horizontal="left" vertical="center" shrinkToFit="1"/>
    </xf>
    <xf numFmtId="0" fontId="41" fillId="0" borderId="36" xfId="0" applyFont="1" applyBorder="1" applyAlignment="1">
      <alignment vertical="center" shrinkToFit="1"/>
    </xf>
    <xf numFmtId="0" fontId="6" fillId="2" borderId="49" xfId="0" applyFont="1" applyFill="1" applyBorder="1" applyAlignment="1">
      <alignment horizontal="left" vertical="center" shrinkToFit="1"/>
    </xf>
    <xf numFmtId="0" fontId="7" fillId="0" borderId="33" xfId="0" applyFont="1" applyBorder="1" applyAlignment="1">
      <alignment horizontal="left" vertical="center" shrinkToFit="1"/>
    </xf>
    <xf numFmtId="0" fontId="17" fillId="6" borderId="4" xfId="0" applyFont="1" applyFill="1" applyBorder="1" applyAlignment="1">
      <alignment horizontal="center" vertical="center" wrapText="1"/>
    </xf>
    <xf numFmtId="0" fontId="7" fillId="0" borderId="29" xfId="0" applyFont="1" applyBorder="1"/>
    <xf numFmtId="0" fontId="7" fillId="0" borderId="30" xfId="0" applyFont="1" applyBorder="1"/>
    <xf numFmtId="0" fontId="16" fillId="0" borderId="38" xfId="0" applyFont="1" applyBorder="1" applyAlignment="1">
      <alignment horizontal="center" vertical="center" shrinkToFit="1"/>
    </xf>
    <xf numFmtId="0" fontId="16" fillId="0" borderId="0" xfId="0" applyFont="1" applyAlignment="1">
      <alignment horizontal="center" vertical="center" shrinkToFit="1"/>
    </xf>
    <xf numFmtId="0" fontId="16" fillId="0" borderId="46" xfId="0" applyFont="1" applyBorder="1" applyAlignment="1">
      <alignment horizontal="center" vertical="center" shrinkToFit="1"/>
    </xf>
    <xf numFmtId="0" fontId="18" fillId="0" borderId="36" xfId="0" applyFont="1" applyBorder="1" applyAlignment="1">
      <alignment horizontal="center" vertical="center" shrinkToFit="1"/>
    </xf>
    <xf numFmtId="0" fontId="22" fillId="9" borderId="36" xfId="0" applyFont="1" applyFill="1" applyBorder="1" applyAlignment="1">
      <alignment horizontal="left" vertical="center" shrinkToFit="1"/>
    </xf>
    <xf numFmtId="0" fontId="17" fillId="0" borderId="2" xfId="0" applyFont="1" applyBorder="1" applyAlignment="1">
      <alignment horizontal="center" vertical="center"/>
    </xf>
    <xf numFmtId="0" fontId="7" fillId="0" borderId="3" xfId="0" applyFont="1" applyBorder="1" applyAlignment="1">
      <alignment vertical="center"/>
    </xf>
    <xf numFmtId="0" fontId="7" fillId="0" borderId="44" xfId="0" applyFont="1" applyBorder="1" applyAlignment="1">
      <alignment vertical="center"/>
    </xf>
    <xf numFmtId="0" fontId="17" fillId="0" borderId="50"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6" fillId="9" borderId="8" xfId="0" applyFont="1" applyFill="1" applyBorder="1" applyAlignment="1">
      <alignment horizontal="left" vertical="center" shrinkToFit="1"/>
    </xf>
    <xf numFmtId="0" fontId="32" fillId="9" borderId="8" xfId="0" applyFont="1" applyFill="1" applyBorder="1" applyAlignment="1">
      <alignment horizontal="left" vertical="center" shrinkToFit="1"/>
    </xf>
    <xf numFmtId="0" fontId="16" fillId="9" borderId="3" xfId="0" applyFont="1" applyFill="1" applyBorder="1" applyAlignment="1">
      <alignment horizontal="right" vertical="center"/>
    </xf>
    <xf numFmtId="0" fontId="32" fillId="9" borderId="3" xfId="0" applyFont="1" applyFill="1" applyBorder="1" applyAlignment="1">
      <alignment horizontal="right" vertical="center"/>
    </xf>
    <xf numFmtId="0" fontId="16" fillId="9" borderId="3" xfId="0" applyFont="1" applyFill="1" applyBorder="1" applyAlignment="1">
      <alignment horizontal="left" vertical="center" shrinkToFit="1"/>
    </xf>
    <xf numFmtId="0" fontId="32" fillId="9" borderId="44" xfId="0" applyFont="1" applyFill="1" applyBorder="1" applyAlignment="1">
      <alignment horizontal="left" vertical="center" shrinkToFit="1"/>
    </xf>
    <xf numFmtId="0" fontId="16" fillId="0" borderId="27" xfId="0" applyFont="1" applyBorder="1" applyAlignment="1">
      <alignment horizontal="center" vertical="center" wrapText="1"/>
    </xf>
    <xf numFmtId="0" fontId="16" fillId="9" borderId="21" xfId="0" applyFont="1" applyFill="1" applyBorder="1" applyAlignment="1">
      <alignment horizontal="distributed" vertical="center" shrinkToFit="1"/>
    </xf>
    <xf numFmtId="0" fontId="16" fillId="9" borderId="21" xfId="0" applyFont="1" applyFill="1" applyBorder="1" applyAlignment="1">
      <alignment vertical="center" shrinkToFit="1"/>
    </xf>
    <xf numFmtId="0" fontId="7" fillId="9" borderId="0" xfId="0" applyFont="1" applyFill="1" applyAlignment="1">
      <alignment vertical="center" shrinkToFit="1"/>
    </xf>
    <xf numFmtId="0" fontId="32" fillId="9" borderId="0" xfId="0" applyFont="1" applyFill="1" applyAlignment="1">
      <alignment horizontal="left" vertical="center" wrapText="1"/>
    </xf>
    <xf numFmtId="0" fontId="7" fillId="9" borderId="0" xfId="0" applyFont="1" applyFill="1" applyAlignment="1">
      <alignment horizontal="left" vertical="center" wrapText="1"/>
    </xf>
    <xf numFmtId="0" fontId="16" fillId="0" borderId="38" xfId="0" applyFont="1" applyBorder="1" applyAlignment="1">
      <alignment horizontal="center" vertical="center" wrapText="1"/>
    </xf>
    <xf numFmtId="0" fontId="17" fillId="6" borderId="4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6" fillId="0" borderId="27" xfId="0" applyFont="1" applyBorder="1" applyAlignment="1">
      <alignment horizontal="center" vertical="center" wrapText="1" shrinkToFit="1"/>
    </xf>
    <xf numFmtId="0" fontId="17" fillId="9" borderId="68" xfId="0" applyFont="1" applyFill="1" applyBorder="1" applyAlignment="1">
      <alignment horizontal="left" vertical="center" wrapText="1"/>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17" fillId="0" borderId="67" xfId="0" applyFont="1" applyBorder="1" applyAlignment="1">
      <alignment horizontal="center" vertical="center"/>
    </xf>
    <xf numFmtId="0" fontId="16" fillId="0" borderId="0" xfId="0" applyFont="1" applyAlignment="1">
      <alignment horizontal="right" shrinkToFit="1"/>
    </xf>
    <xf numFmtId="0" fontId="16" fillId="0" borderId="0" xfId="0" applyFont="1" applyAlignment="1">
      <alignment horizontal="distributed" vertical="center" shrinkToFit="1"/>
    </xf>
    <xf numFmtId="0" fontId="16" fillId="0" borderId="0" xfId="0" applyFont="1" applyAlignment="1">
      <alignment vertical="center" shrinkToFit="1"/>
    </xf>
    <xf numFmtId="0" fontId="17" fillId="0" borderId="38" xfId="0" applyFont="1" applyBorder="1" applyAlignment="1">
      <alignment horizontal="left" vertical="center"/>
    </xf>
    <xf numFmtId="0" fontId="7" fillId="0" borderId="0" xfId="0" applyFont="1" applyAlignment="1">
      <alignment vertical="center"/>
    </xf>
    <xf numFmtId="0" fontId="7" fillId="0" borderId="38" xfId="0" applyFont="1" applyBorder="1" applyAlignment="1">
      <alignment vertical="center"/>
    </xf>
    <xf numFmtId="0" fontId="16" fillId="0" borderId="33" xfId="0" applyFont="1" applyBorder="1" applyAlignment="1">
      <alignment horizontal="left" vertical="center" shrinkToFit="1"/>
    </xf>
    <xf numFmtId="0" fontId="32" fillId="0" borderId="34" xfId="0" applyFont="1" applyBorder="1" applyAlignment="1">
      <alignment horizontal="left" vertical="center" shrinkToFit="1"/>
    </xf>
    <xf numFmtId="0" fontId="32" fillId="0" borderId="33" xfId="0" applyFont="1" applyBorder="1" applyAlignment="1">
      <alignment horizontal="left" vertical="center" shrinkToFit="1"/>
    </xf>
  </cellXfs>
  <cellStyles count="1">
    <cellStyle name="標準" xfId="0" builtinId="0"/>
  </cellStyles>
  <dxfs count="123">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0" tint="-0.499984740745262"/>
        </patternFill>
      </fill>
    </dxf>
    <dxf>
      <font>
        <color auto="1"/>
      </font>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34998626667073579"/>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FFFF99"/>
      <color rgb="FFCCFFFF"/>
      <color rgb="FFCCFFCC"/>
      <color rgb="FFCC00CC"/>
      <color rgb="FFFF6600"/>
      <color rgb="FF008000"/>
      <color rgb="FF99FF99"/>
      <color rgb="FFCC0066"/>
      <color rgb="FFFFCC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330654</xdr:colOff>
      <xdr:row>18</xdr:row>
      <xdr:rowOff>127907</xdr:rowOff>
    </xdr:from>
    <xdr:to>
      <xdr:col>15</xdr:col>
      <xdr:colOff>397329</xdr:colOff>
      <xdr:row>32</xdr:row>
      <xdr:rowOff>10886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30025" y="3371850"/>
          <a:ext cx="2809875" cy="26479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prstClr val="black"/>
              </a:solidFill>
              <a:effectLst/>
              <a:uLnTx/>
              <a:uFillTx/>
              <a:latin typeface="+mn-lt"/>
              <a:ea typeface="+mn-ea"/>
              <a:cs typeface="+mn-cs"/>
            </a:rPr>
            <a:t>・黄色のセル</a:t>
          </a:r>
          <a:r>
            <a:rPr kumimoji="1" lang="ja-JP" altLang="en-US" sz="1100" b="1" i="0" u="none" strike="noStrike" kern="0" cap="none" spc="0" normalizeH="0" baseline="0" noProof="0">
              <a:ln>
                <a:noFill/>
              </a:ln>
              <a:solidFill>
                <a:srgbClr val="FFFF99"/>
              </a:solidFill>
              <a:effectLst/>
              <a:uLnTx/>
              <a:uFillTx/>
              <a:latin typeface="+mn-lt"/>
              <a:ea typeface="+mn-ea"/>
              <a:cs typeface="+mn-cs"/>
            </a:rPr>
            <a:t>■</a:t>
          </a:r>
          <a:r>
            <a:rPr kumimoji="1" lang="ja-JP" altLang="en-US" sz="1100" b="1" i="0" u="none" strike="noStrike" kern="0" cap="none" spc="0" normalizeH="0" baseline="0" noProof="0">
              <a:ln>
                <a:noFill/>
              </a:ln>
              <a:solidFill>
                <a:prstClr val="black"/>
              </a:solidFill>
              <a:effectLst/>
              <a:uLnTx/>
              <a:uFillTx/>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51955</xdr:colOff>
      <xdr:row>0</xdr:row>
      <xdr:rowOff>11463</xdr:rowOff>
    </xdr:from>
    <xdr:to>
      <xdr:col>32</xdr:col>
      <xdr:colOff>109904</xdr:colOff>
      <xdr:row>4</xdr:row>
      <xdr:rowOff>138547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0686" y="11463"/>
          <a:ext cx="9143333" cy="109423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17279" y="29925"/>
          <a:ext cx="9793839" cy="109066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103935</xdr:colOff>
      <xdr:row>0</xdr:row>
      <xdr:rowOff>46098</xdr:rowOff>
    </xdr:from>
    <xdr:to>
      <xdr:col>33</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96662" y="46098"/>
          <a:ext cx="9680838" cy="121099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762024" y="80733"/>
          <a:ext cx="9542294" cy="123544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twoCellAnchor>
    <xdr:from>
      <xdr:col>21</xdr:col>
      <xdr:colOff>126276</xdr:colOff>
      <xdr:row>44</xdr:row>
      <xdr:rowOff>212035</xdr:rowOff>
    </xdr:from>
    <xdr:to>
      <xdr:col>25</xdr:col>
      <xdr:colOff>78377</xdr:colOff>
      <xdr:row>45</xdr:row>
      <xdr:rowOff>298175</xdr:rowOff>
    </xdr:to>
    <xdr:sp macro="" textlink="">
      <xdr:nvSpPr>
        <xdr:cNvPr id="8" name="テキスト ボックス 7">
          <a:extLst>
            <a:ext uri="{FF2B5EF4-FFF2-40B4-BE49-F238E27FC236}">
              <a16:creationId xmlns:a16="http://schemas.microsoft.com/office/drawing/2014/main" id="{5C0D554B-F66E-B1D9-1E48-AB73B80B358B}"/>
            </a:ext>
          </a:extLst>
        </xdr:cNvPr>
        <xdr:cNvSpPr txBox="1"/>
      </xdr:nvSpPr>
      <xdr:spPr>
        <a:xfrm>
          <a:off x="6792687" y="13540504"/>
          <a:ext cx="1084216" cy="408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（おもて面）</a:t>
          </a:r>
        </a:p>
      </xdr:txBody>
    </xdr:sp>
    <xdr:clientData/>
  </xdr:twoCellAnchor>
  <xdr:twoCellAnchor>
    <xdr:from>
      <xdr:col>26</xdr:col>
      <xdr:colOff>83334</xdr:colOff>
      <xdr:row>44</xdr:row>
      <xdr:rowOff>203326</xdr:rowOff>
    </xdr:from>
    <xdr:to>
      <xdr:col>30</xdr:col>
      <xdr:colOff>35435</xdr:colOff>
      <xdr:row>45</xdr:row>
      <xdr:rowOff>289466</xdr:rowOff>
    </xdr:to>
    <xdr:sp macro="" textlink="">
      <xdr:nvSpPr>
        <xdr:cNvPr id="9" name="テキスト ボックス 8">
          <a:extLst>
            <a:ext uri="{FF2B5EF4-FFF2-40B4-BE49-F238E27FC236}">
              <a16:creationId xmlns:a16="http://schemas.microsoft.com/office/drawing/2014/main" id="{CF22C464-C8FD-47C3-B729-788784A243ED}"/>
            </a:ext>
          </a:extLst>
        </xdr:cNvPr>
        <xdr:cNvSpPr txBox="1"/>
      </xdr:nvSpPr>
      <xdr:spPr>
        <a:xfrm>
          <a:off x="8176300" y="13477892"/>
          <a:ext cx="1087218" cy="4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（うら面）</a:t>
          </a:r>
        </a:p>
      </xdr:txBody>
    </xdr:sp>
    <xdr:clientData/>
  </xdr:twoCellAnchor>
  <xdr:twoCellAnchor editAs="oneCell">
    <xdr:from>
      <xdr:col>21</xdr:col>
      <xdr:colOff>149773</xdr:colOff>
      <xdr:row>45</xdr:row>
      <xdr:rowOff>200072</xdr:rowOff>
    </xdr:from>
    <xdr:to>
      <xdr:col>30</xdr:col>
      <xdr:colOff>81998</xdr:colOff>
      <xdr:row>48</xdr:row>
      <xdr:rowOff>78827</xdr:rowOff>
    </xdr:to>
    <xdr:pic>
      <xdr:nvPicPr>
        <xdr:cNvPr id="24" name="図 23">
          <a:extLst>
            <a:ext uri="{FF2B5EF4-FFF2-40B4-BE49-F238E27FC236}">
              <a16:creationId xmlns:a16="http://schemas.microsoft.com/office/drawing/2014/main" id="{60927716-1881-8C10-32FA-0F7378D031F6}"/>
            </a:ext>
          </a:extLst>
        </xdr:cNvPr>
        <xdr:cNvPicPr>
          <a:picLocks noChangeAspect="1"/>
        </xdr:cNvPicPr>
      </xdr:nvPicPr>
      <xdr:blipFill>
        <a:blip xmlns:r="http://schemas.openxmlformats.org/officeDocument/2006/relationships" r:embed="rId1"/>
        <a:stretch>
          <a:fillRect/>
        </a:stretch>
      </xdr:blipFill>
      <xdr:spPr>
        <a:xfrm>
          <a:off x="6823842" y="13795203"/>
          <a:ext cx="2484334" cy="6880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44707" y="98057"/>
          <a:ext cx="8964551" cy="130472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L56"/>
  <sheetViews>
    <sheetView view="pageBreakPreview" topLeftCell="A9" zoomScale="85" zoomScaleNormal="100" zoomScaleSheetLayoutView="85" workbookViewId="0">
      <selection activeCell="C16" sqref="C16"/>
    </sheetView>
  </sheetViews>
  <sheetFormatPr defaultRowHeight="18"/>
  <cols>
    <col min="1" max="1" width="9" customWidth="1"/>
    <col min="3" max="3" width="32.19921875" customWidth="1"/>
    <col min="4" max="4" width="6.09765625" customWidth="1"/>
    <col min="9" max="9" width="26.5" customWidth="1"/>
    <col min="11" max="11" width="15.5" customWidth="1"/>
    <col min="12" max="12" width="10.69921875" customWidth="1"/>
  </cols>
  <sheetData>
    <row r="7" spans="2:11" ht="18.600000000000001" thickBot="1"/>
    <row r="8" spans="2:11" ht="19.2" thickTop="1" thickBot="1">
      <c r="B8" s="15"/>
      <c r="C8" t="s">
        <v>75</v>
      </c>
    </row>
    <row r="9" spans="2:11" ht="19.2" thickTop="1" thickBot="1"/>
    <row r="10" spans="2:11" ht="21" customHeight="1" thickTop="1" thickBot="1">
      <c r="B10" s="14"/>
      <c r="C10" t="s">
        <v>76</v>
      </c>
      <c r="K10" s="13" t="s">
        <v>74</v>
      </c>
    </row>
    <row r="11" spans="2:11" ht="18.600000000000001" thickTop="1"/>
    <row r="12" spans="2:11" ht="18.600000000000001" thickBot="1">
      <c r="B12" s="7" t="s">
        <v>33</v>
      </c>
    </row>
    <row r="13" spans="2:11" ht="19.2" thickTop="1" thickBot="1">
      <c r="B13" s="6" t="s">
        <v>34</v>
      </c>
      <c r="C13" s="27" t="s">
        <v>275</v>
      </c>
      <c r="D13" t="s">
        <v>73</v>
      </c>
    </row>
    <row r="14" spans="2:11" ht="19.2" thickTop="1" thickBot="1">
      <c r="B14" s="6" t="s">
        <v>35</v>
      </c>
      <c r="C14" s="16" t="s">
        <v>277</v>
      </c>
    </row>
    <row r="15" spans="2:11" ht="37.200000000000003" thickTop="1" thickBot="1">
      <c r="B15" s="6" t="s">
        <v>36</v>
      </c>
      <c r="C15" s="26" t="s">
        <v>279</v>
      </c>
    </row>
    <row r="16" spans="2:11" ht="19.2" thickTop="1" thickBot="1"/>
    <row r="17" spans="2:11" ht="19.2" thickTop="1" thickBot="1">
      <c r="B17" s="19" t="s">
        <v>79</v>
      </c>
      <c r="C17" s="14" t="s">
        <v>78</v>
      </c>
      <c r="D17" t="s">
        <v>80</v>
      </c>
    </row>
    <row r="18" spans="2:11" ht="18.600000000000001" thickTop="1"/>
    <row r="19" spans="2:11">
      <c r="B19" s="21" t="s">
        <v>0</v>
      </c>
      <c r="C19" s="21"/>
      <c r="D19" s="21" t="s">
        <v>82</v>
      </c>
      <c r="E19" s="23"/>
      <c r="F19" s="21" t="s">
        <v>83</v>
      </c>
      <c r="G19" s="21"/>
      <c r="H19" s="21"/>
      <c r="I19" s="21"/>
    </row>
    <row r="20" spans="2:11" ht="18.600000000000001" thickBot="1">
      <c r="B20" s="1" t="s">
        <v>88</v>
      </c>
      <c r="C20" s="1"/>
      <c r="D20" s="8" t="s">
        <v>16</v>
      </c>
      <c r="E20" s="22" t="s">
        <v>81</v>
      </c>
      <c r="F20" s="8" t="s">
        <v>16</v>
      </c>
      <c r="G20" s="24" t="s">
        <v>81</v>
      </c>
      <c r="H20" s="21" t="s">
        <v>84</v>
      </c>
      <c r="I20" s="21"/>
      <c r="J20" s="21" t="s">
        <v>84</v>
      </c>
      <c r="K20" s="21"/>
    </row>
    <row r="21" spans="2:11" ht="19.2" thickTop="1" thickBot="1">
      <c r="B21" s="1" t="str">
        <f>+IF(C17=I53,J53,IF(C17=I54,J54,J55))</f>
        <v>簡易な施工計画の技術的所見</v>
      </c>
      <c r="C21" s="1"/>
      <c r="D21" s="10" t="s">
        <v>27</v>
      </c>
      <c r="E21" s="9" t="str">
        <f>+IF(C17=I53,K53,IF(C17=I54,K54,K55))</f>
        <v>10又は15</v>
      </c>
      <c r="F21" s="2" t="s">
        <v>89</v>
      </c>
      <c r="G21" s="15">
        <v>10</v>
      </c>
      <c r="H21" s="4" t="s">
        <v>91</v>
      </c>
      <c r="I21" s="1" t="str">
        <f>+IF(C17=I53,L53,IF(C17=I54,IF(G21=10,L54,IF(G21=15,L55,"評価点を記入")),L56))</f>
        <v>様式－1ｃ</v>
      </c>
    </row>
    <row r="22" spans="2:11" ht="19.2" thickTop="1" thickBot="1">
      <c r="B22" s="1" t="s">
        <v>4</v>
      </c>
      <c r="C22" s="1"/>
      <c r="D22" s="8"/>
      <c r="E22" s="8"/>
      <c r="F22" s="1"/>
      <c r="G22" s="25"/>
      <c r="H22" s="1"/>
      <c r="I22" s="1"/>
    </row>
    <row r="23" spans="2:11" ht="19.2" thickTop="1" thickBot="1">
      <c r="B23" s="10" t="s">
        <v>39</v>
      </c>
      <c r="C23" s="1" t="s">
        <v>3</v>
      </c>
      <c r="D23" s="10" t="s">
        <v>5</v>
      </c>
      <c r="E23" s="8">
        <v>1</v>
      </c>
      <c r="F23" s="103" t="s">
        <v>189</v>
      </c>
      <c r="G23" s="4">
        <f t="shared" ref="G23:G25" si="0">+IF(F23="〇",E23," ")</f>
        <v>1</v>
      </c>
      <c r="H23" s="3" t="s">
        <v>72</v>
      </c>
      <c r="I23" s="17" t="s">
        <v>273</v>
      </c>
      <c r="J23" t="s">
        <v>80</v>
      </c>
    </row>
    <row r="24" spans="2:11" ht="19.2" thickTop="1" thickBot="1">
      <c r="B24" s="87" t="s">
        <v>40</v>
      </c>
      <c r="C24" s="1" t="s">
        <v>6</v>
      </c>
      <c r="D24" s="8" t="s">
        <v>5</v>
      </c>
      <c r="E24" s="8">
        <v>2</v>
      </c>
      <c r="F24" s="104" t="s">
        <v>189</v>
      </c>
      <c r="G24" s="4">
        <f t="shared" si="0"/>
        <v>2</v>
      </c>
      <c r="H24" s="2" t="s">
        <v>8</v>
      </c>
      <c r="I24" s="18" t="s">
        <v>183</v>
      </c>
    </row>
    <row r="25" spans="2:11" ht="19.2" thickTop="1" thickBot="1">
      <c r="B25" s="87" t="s">
        <v>41</v>
      </c>
      <c r="C25" s="5" t="s">
        <v>99</v>
      </c>
      <c r="D25" s="8" t="s">
        <v>5</v>
      </c>
      <c r="E25" s="8">
        <v>1.5</v>
      </c>
      <c r="F25" s="105" t="s">
        <v>189</v>
      </c>
      <c r="G25" s="4">
        <f t="shared" si="0"/>
        <v>1.5</v>
      </c>
      <c r="H25" s="1"/>
      <c r="I25" s="12"/>
    </row>
    <row r="26" spans="2:11" ht="19.2" thickTop="1" thickBot="1">
      <c r="B26" s="87" t="s">
        <v>42</v>
      </c>
      <c r="C26" s="1" t="s">
        <v>7</v>
      </c>
      <c r="D26" s="8" t="s">
        <v>9</v>
      </c>
      <c r="E26" s="20">
        <v>1</v>
      </c>
      <c r="F26" s="103" t="s">
        <v>276</v>
      </c>
      <c r="G26" s="4" t="str">
        <f>+IF(F26="〇",E26," ")</f>
        <v xml:space="preserve"> </v>
      </c>
      <c r="H26" s="1"/>
      <c r="I26" s="1"/>
    </row>
    <row r="27" spans="2:11" ht="19.2" thickTop="1" thickBot="1">
      <c r="B27" s="87" t="s">
        <v>43</v>
      </c>
      <c r="C27" s="88" t="s">
        <v>10</v>
      </c>
      <c r="D27" s="87" t="s">
        <v>9</v>
      </c>
      <c r="E27" s="91">
        <v>0.5</v>
      </c>
      <c r="F27" s="105" t="s">
        <v>276</v>
      </c>
      <c r="G27" s="92" t="str">
        <f>+IF(F27="〇",E27," ")</f>
        <v xml:space="preserve"> </v>
      </c>
      <c r="H27" s="88"/>
      <c r="I27" s="1"/>
    </row>
    <row r="28" spans="2:11" s="77" customFormat="1" ht="19.2" thickTop="1" thickBot="1">
      <c r="B28" s="87" t="s">
        <v>44</v>
      </c>
      <c r="C28" s="90" t="s">
        <v>208</v>
      </c>
      <c r="D28" s="87" t="s">
        <v>9</v>
      </c>
      <c r="E28" s="91">
        <v>1</v>
      </c>
      <c r="F28" s="105" t="s">
        <v>276</v>
      </c>
      <c r="G28" s="92" t="str">
        <f>+IF(F28="〇",E28," ")</f>
        <v xml:space="preserve"> </v>
      </c>
      <c r="H28" s="88"/>
      <c r="I28" s="102"/>
    </row>
    <row r="29" spans="2:11" ht="19.2" thickTop="1" thickBot="1">
      <c r="B29" s="88" t="s">
        <v>1</v>
      </c>
      <c r="C29" s="88"/>
      <c r="D29" s="87"/>
      <c r="E29" s="87"/>
      <c r="F29" s="155"/>
      <c r="G29" s="156"/>
      <c r="H29" s="88"/>
      <c r="I29" s="11"/>
    </row>
    <row r="30" spans="2:11" ht="19.2" thickTop="1" thickBot="1">
      <c r="B30" s="87" t="s">
        <v>57</v>
      </c>
      <c r="C30" s="88" t="s">
        <v>11</v>
      </c>
      <c r="D30" s="87" t="s">
        <v>5</v>
      </c>
      <c r="E30" s="87" t="s">
        <v>17</v>
      </c>
      <c r="F30" s="106" t="s">
        <v>189</v>
      </c>
      <c r="G30" s="157">
        <v>2</v>
      </c>
      <c r="H30" s="88" t="str">
        <f>+H23</f>
        <v>対象年度</v>
      </c>
      <c r="I30" s="1" t="str">
        <f>+I23</f>
        <v>平成28年度～令和７年度</v>
      </c>
    </row>
    <row r="31" spans="2:11" ht="19.2" thickTop="1" thickBot="1">
      <c r="B31" s="87" t="s">
        <v>58</v>
      </c>
      <c r="C31" s="88" t="s">
        <v>69</v>
      </c>
      <c r="D31" s="87" t="s">
        <v>5</v>
      </c>
      <c r="E31" s="87" t="s">
        <v>17</v>
      </c>
      <c r="F31" s="106" t="s">
        <v>189</v>
      </c>
      <c r="G31" s="157">
        <v>2</v>
      </c>
      <c r="H31" s="92" t="s">
        <v>8</v>
      </c>
      <c r="I31" s="12" t="str">
        <f>+I24</f>
        <v>土木一式</v>
      </c>
    </row>
    <row r="32" spans="2:11" ht="19.2" thickTop="1" thickBot="1">
      <c r="B32" s="87" t="s">
        <v>45</v>
      </c>
      <c r="C32" s="88" t="s">
        <v>12</v>
      </c>
      <c r="D32" s="87" t="s">
        <v>9</v>
      </c>
      <c r="E32" s="91">
        <v>1</v>
      </c>
      <c r="F32" s="106" t="s">
        <v>276</v>
      </c>
      <c r="G32" s="158" t="str">
        <f t="shared" ref="G32:G39" si="1">+IF(F32="〇",E32," ")</f>
        <v xml:space="preserve"> </v>
      </c>
      <c r="H32" s="88"/>
      <c r="I32" s="1"/>
    </row>
    <row r="33" spans="2:10" ht="19.2" thickTop="1" thickBot="1">
      <c r="B33" s="87" t="s">
        <v>46</v>
      </c>
      <c r="C33" s="88" t="s">
        <v>200</v>
      </c>
      <c r="D33" s="87" t="s">
        <v>9</v>
      </c>
      <c r="E33" s="91">
        <v>0.5</v>
      </c>
      <c r="F33" s="106" t="s">
        <v>189</v>
      </c>
      <c r="G33" s="92">
        <f t="shared" si="1"/>
        <v>0.5</v>
      </c>
      <c r="H33" s="88"/>
      <c r="I33" s="1"/>
    </row>
    <row r="34" spans="2:10" ht="19.2" thickTop="1" thickBot="1">
      <c r="B34" s="87" t="s">
        <v>47</v>
      </c>
      <c r="C34" s="88" t="s">
        <v>194</v>
      </c>
      <c r="D34" s="87" t="s">
        <v>9</v>
      </c>
      <c r="E34" s="91">
        <v>1</v>
      </c>
      <c r="F34" s="106" t="s">
        <v>189</v>
      </c>
      <c r="G34" s="92">
        <f>+IF(F34="〇",E34," ")</f>
        <v>1</v>
      </c>
      <c r="H34" s="88"/>
      <c r="I34" s="1"/>
    </row>
    <row r="35" spans="2:10" ht="19.2" thickTop="1" thickBot="1">
      <c r="B35" s="88" t="s">
        <v>2</v>
      </c>
      <c r="C35" s="88"/>
      <c r="D35" s="87"/>
      <c r="E35" s="91"/>
      <c r="F35" s="159"/>
      <c r="G35" s="92"/>
      <c r="H35" s="88"/>
      <c r="I35" s="1"/>
    </row>
    <row r="36" spans="2:10" ht="19.2" thickTop="1" thickBot="1">
      <c r="B36" s="87" t="s">
        <v>48</v>
      </c>
      <c r="C36" s="88" t="s">
        <v>13</v>
      </c>
      <c r="D36" s="87" t="s">
        <v>9</v>
      </c>
      <c r="E36" s="91">
        <v>1</v>
      </c>
      <c r="F36" s="106" t="s">
        <v>189</v>
      </c>
      <c r="G36" s="92">
        <f t="shared" si="1"/>
        <v>1</v>
      </c>
      <c r="H36" s="88"/>
      <c r="I36" s="1"/>
    </row>
    <row r="37" spans="2:10" ht="19.2" thickTop="1" thickBot="1">
      <c r="B37" s="87" t="s">
        <v>49</v>
      </c>
      <c r="C37" s="88" t="s">
        <v>14</v>
      </c>
      <c r="D37" s="87" t="s">
        <v>9</v>
      </c>
      <c r="E37" s="91">
        <v>0.5</v>
      </c>
      <c r="F37" s="106" t="s">
        <v>189</v>
      </c>
      <c r="G37" s="92">
        <f>+IF(F37="〇",E37," ")</f>
        <v>0.5</v>
      </c>
      <c r="H37" s="88"/>
      <c r="I37" s="1"/>
    </row>
    <row r="38" spans="2:10" ht="37.200000000000003" thickTop="1" thickBot="1">
      <c r="B38" s="87" t="s">
        <v>50</v>
      </c>
      <c r="C38" s="88" t="s">
        <v>15</v>
      </c>
      <c r="D38" s="87" t="s">
        <v>9</v>
      </c>
      <c r="E38" s="91">
        <v>1</v>
      </c>
      <c r="F38" s="106" t="s">
        <v>189</v>
      </c>
      <c r="G38" s="92">
        <f t="shared" si="1"/>
        <v>1</v>
      </c>
      <c r="H38" s="88" t="s">
        <v>96</v>
      </c>
      <c r="I38" s="288" t="s">
        <v>278</v>
      </c>
      <c r="J38" t="s">
        <v>73</v>
      </c>
    </row>
    <row r="39" spans="2:10" ht="19.2" thickTop="1" thickBot="1">
      <c r="B39" s="87" t="s">
        <v>51</v>
      </c>
      <c r="C39" s="88" t="s">
        <v>193</v>
      </c>
      <c r="D39" s="87" t="s">
        <v>9</v>
      </c>
      <c r="E39" s="91">
        <v>1</v>
      </c>
      <c r="F39" s="106" t="s">
        <v>189</v>
      </c>
      <c r="G39" s="92">
        <f t="shared" si="1"/>
        <v>1</v>
      </c>
      <c r="H39" s="88"/>
      <c r="I39" s="1"/>
    </row>
    <row r="40" spans="2:10" ht="19.2" thickTop="1" thickBot="1">
      <c r="B40" s="87" t="s">
        <v>184</v>
      </c>
      <c r="C40" s="100" t="s">
        <v>192</v>
      </c>
      <c r="D40" s="87" t="s">
        <v>9</v>
      </c>
      <c r="E40" s="91">
        <v>1</v>
      </c>
      <c r="F40" s="106" t="s">
        <v>189</v>
      </c>
      <c r="G40" s="92">
        <f t="shared" ref="G40" si="2">+IF(F40="〇",E40," ")</f>
        <v>1</v>
      </c>
      <c r="H40" s="88"/>
      <c r="I40" s="1"/>
    </row>
    <row r="41" spans="2:10" ht="19.2" thickTop="1" thickBot="1">
      <c r="B41" s="87" t="s">
        <v>195</v>
      </c>
      <c r="C41" s="100" t="s">
        <v>245</v>
      </c>
      <c r="D41" s="87" t="s">
        <v>5</v>
      </c>
      <c r="E41" s="91">
        <v>1</v>
      </c>
      <c r="F41" s="106" t="s">
        <v>189</v>
      </c>
      <c r="G41" s="92">
        <f t="shared" ref="G41" si="3">+IF(F41="〇",E41," ")</f>
        <v>1</v>
      </c>
      <c r="H41" s="247"/>
      <c r="I41" s="247"/>
    </row>
    <row r="42" spans="2:10" ht="19.2" thickTop="1" thickBot="1">
      <c r="B42" s="88" t="s">
        <v>186</v>
      </c>
      <c r="C42" s="88"/>
      <c r="D42" s="87"/>
      <c r="E42" s="87"/>
      <c r="F42" s="107"/>
      <c r="G42" s="156"/>
      <c r="H42" s="88"/>
      <c r="I42" s="1"/>
    </row>
    <row r="43" spans="2:10" ht="19.2" thickTop="1" thickBot="1">
      <c r="B43" s="87" t="s">
        <v>244</v>
      </c>
      <c r="C43" s="88" t="s">
        <v>70</v>
      </c>
      <c r="D43" s="87" t="s">
        <v>9</v>
      </c>
      <c r="E43" s="91" t="s">
        <v>17</v>
      </c>
      <c r="F43" s="106" t="s">
        <v>276</v>
      </c>
      <c r="G43" s="157"/>
      <c r="H43" s="92" t="str">
        <f>+IF(F43="－",IF(G43&gt;=1,"err"," "),"2又は1を選択してください。")</f>
        <v xml:space="preserve"> </v>
      </c>
      <c r="I43" s="18"/>
      <c r="J43" s="7" t="s">
        <v>98</v>
      </c>
    </row>
    <row r="44" spans="2:10" ht="19.2" thickTop="1" thickBot="1">
      <c r="B44" s="88"/>
      <c r="C44" s="88" t="s">
        <v>71</v>
      </c>
      <c r="D44" s="87" t="s">
        <v>9</v>
      </c>
      <c r="E44" s="91">
        <v>1</v>
      </c>
      <c r="F44" s="106" t="s">
        <v>276</v>
      </c>
      <c r="G44" s="158" t="str">
        <f>+IF(F44="〇",E44," ")</f>
        <v xml:space="preserve"> </v>
      </c>
      <c r="H44" s="88"/>
      <c r="I44" s="18"/>
    </row>
    <row r="45" spans="2:10" ht="19.2" thickTop="1" thickBot="1">
      <c r="B45" s="156"/>
      <c r="C45" s="156" t="s">
        <v>68</v>
      </c>
      <c r="D45" s="160" t="s">
        <v>9</v>
      </c>
      <c r="E45" s="161">
        <v>1</v>
      </c>
      <c r="F45" s="106" t="s">
        <v>276</v>
      </c>
      <c r="G45" s="162" t="str">
        <f t="shared" ref="G45" si="4">+IF(F45="〇",E45," ")</f>
        <v xml:space="preserve"> </v>
      </c>
      <c r="H45" s="156"/>
      <c r="I45" s="18"/>
    </row>
    <row r="46" spans="2:10" ht="18.600000000000001" thickTop="1">
      <c r="B46" s="1"/>
      <c r="C46" s="1"/>
      <c r="D46" s="8"/>
      <c r="E46" s="8"/>
      <c r="F46" s="12"/>
      <c r="G46" s="1"/>
      <c r="H46" s="1"/>
      <c r="I46" s="1"/>
    </row>
    <row r="47" spans="2:10">
      <c r="B47" s="1" t="s">
        <v>24</v>
      </c>
      <c r="C47" s="1"/>
      <c r="D47" s="8"/>
      <c r="E47" s="8"/>
      <c r="F47" s="1"/>
      <c r="G47" s="1">
        <f>SUM(G21:G45)</f>
        <v>25.5</v>
      </c>
      <c r="H47" s="1"/>
      <c r="I47" s="1"/>
    </row>
    <row r="52" spans="4:12">
      <c r="G52" t="s">
        <v>274</v>
      </c>
    </row>
    <row r="53" spans="4:12">
      <c r="D53" t="s">
        <v>18</v>
      </c>
      <c r="E53">
        <v>2</v>
      </c>
      <c r="F53">
        <v>15</v>
      </c>
      <c r="G53" s="85" t="s">
        <v>271</v>
      </c>
      <c r="I53" t="s">
        <v>77</v>
      </c>
      <c r="J53" t="s">
        <v>87</v>
      </c>
      <c r="K53">
        <v>15</v>
      </c>
      <c r="L53" t="s">
        <v>90</v>
      </c>
    </row>
    <row r="54" spans="4:12">
      <c r="D54" s="7" t="s">
        <v>30</v>
      </c>
      <c r="E54">
        <v>1</v>
      </c>
      <c r="F54">
        <v>10</v>
      </c>
      <c r="G54" s="93" t="s">
        <v>272</v>
      </c>
      <c r="I54" t="s">
        <v>78</v>
      </c>
      <c r="J54" t="s">
        <v>85</v>
      </c>
      <c r="K54" t="s">
        <v>86</v>
      </c>
      <c r="L54" t="s">
        <v>66</v>
      </c>
    </row>
    <row r="55" spans="4:12">
      <c r="G55" s="93" t="s">
        <v>273</v>
      </c>
      <c r="I55" t="s">
        <v>188</v>
      </c>
      <c r="J55" s="7" t="s">
        <v>27</v>
      </c>
      <c r="K55" s="7" t="s">
        <v>27</v>
      </c>
      <c r="L55" t="s">
        <v>92</v>
      </c>
    </row>
    <row r="56" spans="4:12">
      <c r="I56" t="s">
        <v>187</v>
      </c>
      <c r="L56" s="7" t="s">
        <v>27</v>
      </c>
    </row>
  </sheetData>
  <phoneticPr fontId="1"/>
  <conditionalFormatting sqref="B28 B30:E31 G30:AE31 C32:AE32">
    <cfRule type="expression" priority="1">
      <formula>$F$45="ー"</formula>
    </cfRule>
  </conditionalFormatting>
  <conditionalFormatting sqref="B23:E25 G24:AD24 G25:AE25 B26:AE26">
    <cfRule type="expression" priority="5">
      <formula>$F$44="－"</formula>
    </cfRule>
  </conditionalFormatting>
  <conditionalFormatting sqref="B29:AE29">
    <cfRule type="expression" priority="4">
      <formula>$F$45="ー"</formula>
    </cfRule>
  </conditionalFormatting>
  <conditionalFormatting sqref="F30">
    <cfRule type="expression" priority="2">
      <formula>$F$45="ー"</formula>
    </cfRule>
  </conditionalFormatting>
  <conditionalFormatting sqref="F23:AE23">
    <cfRule type="expression" priority="3">
      <formula>$F$44="－"</formula>
    </cfRule>
  </conditionalFormatting>
  <conditionalFormatting sqref="G43">
    <cfRule type="expression" dxfId="122" priority="6">
      <formula>$F$43="－"</formula>
    </cfRule>
    <cfRule type="expression" dxfId="121" priority="7">
      <formula>$F$43="○"</formula>
    </cfRule>
  </conditionalFormatting>
  <dataValidations count="5">
    <dataValidation type="list" allowBlank="1" showInputMessage="1" showErrorMessage="1" sqref="F43:F45 F23:F28 F30:F34 F36:F41" xr:uid="{00000000-0002-0000-0000-000000000000}">
      <formula1>$D$53:$D$54</formula1>
    </dataValidation>
    <dataValidation type="list" allowBlank="1" showInputMessage="1" showErrorMessage="1" sqref="G43" xr:uid="{00000000-0002-0000-0000-000001000000}">
      <formula1>$E$53:$E$56</formula1>
    </dataValidation>
    <dataValidation type="list" allowBlank="1" showInputMessage="1" showErrorMessage="1" sqref="I23" xr:uid="{00000000-0002-0000-0000-000002000000}">
      <formula1>$G$53:$G$55</formula1>
    </dataValidation>
    <dataValidation type="list" allowBlank="1" showInputMessage="1" showErrorMessage="1" sqref="C17" xr:uid="{00000000-0002-0000-0000-000003000000}">
      <formula1>$I$53:$I$56</formula1>
    </dataValidation>
    <dataValidation type="list" allowBlank="1" showInputMessage="1" showErrorMessage="1" sqref="G30:G31" xr:uid="{00000000-0002-0000-0000-000004000000}">
      <formula1>$E$53:$E$55</formula1>
    </dataValidation>
  </dataValidations>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76"/>
  <sheetViews>
    <sheetView showGridLines="0" tabSelected="1" view="pageBreakPreview" zoomScaleNormal="100" zoomScaleSheetLayoutView="100" workbookViewId="0">
      <selection activeCell="E21" sqref="E21"/>
    </sheetView>
  </sheetViews>
  <sheetFormatPr defaultColWidth="9" defaultRowHeight="18"/>
  <cols>
    <col min="1" max="1" width="9" style="200"/>
    <col min="2" max="2" width="9" style="85" customWidth="1"/>
    <col min="3" max="3" width="3.59765625" style="85" customWidth="1"/>
    <col min="4" max="4" width="34.09765625" style="85" customWidth="1"/>
    <col min="5" max="5" width="42.59765625" style="199" customWidth="1"/>
    <col min="6" max="6" width="7.69921875" style="199" customWidth="1"/>
    <col min="7" max="7" width="8.69921875" style="85" customWidth="1"/>
    <col min="8" max="8" width="8.59765625" style="198" customWidth="1"/>
    <col min="9" max="9" width="6.69921875" style="85" bestFit="1" customWidth="1"/>
    <col min="10" max="46" width="9" style="200"/>
    <col min="47" max="16384" width="9" style="85"/>
  </cols>
  <sheetData>
    <row r="1" spans="3:11" ht="19.8">
      <c r="E1" s="289" t="s">
        <v>210</v>
      </c>
      <c r="F1" s="294" t="s">
        <v>185</v>
      </c>
      <c r="G1" s="295"/>
      <c r="H1" s="295"/>
    </row>
    <row r="2" spans="3:11" ht="15" customHeight="1">
      <c r="C2" s="208"/>
      <c r="D2" s="209"/>
      <c r="E2" s="289"/>
      <c r="F2" s="210"/>
      <c r="G2" s="210"/>
      <c r="H2" s="210"/>
    </row>
    <row r="3" spans="3:11" ht="16.2" customHeight="1">
      <c r="D3" s="211" t="str">
        <f>"神奈川県"&amp;+'（発注所属入力）'!C13&amp;" 殿"</f>
        <v>神奈川県知事 殿</v>
      </c>
      <c r="H3" s="212"/>
    </row>
    <row r="4" spans="3:11">
      <c r="E4" s="213" t="s">
        <v>37</v>
      </c>
      <c r="F4" s="214" t="str">
        <f>+IF(OR(E6="",E8="",E9="",E10=""),"↓入力","")</f>
        <v>↓入力</v>
      </c>
    </row>
    <row r="5" spans="3:11" ht="18" customHeight="1">
      <c r="D5" s="215" t="s">
        <v>226</v>
      </c>
      <c r="E5" s="301"/>
      <c r="F5" s="301"/>
      <c r="G5" s="301"/>
      <c r="H5" s="301"/>
      <c r="K5" s="200">
        <f>+IF(E5="",2,1)</f>
        <v>2</v>
      </c>
    </row>
    <row r="6" spans="3:11" ht="18" customHeight="1">
      <c r="D6" s="215" t="s">
        <v>38</v>
      </c>
      <c r="E6" s="301"/>
      <c r="F6" s="301"/>
      <c r="G6" s="301"/>
      <c r="H6" s="301"/>
      <c r="K6" s="200">
        <f>+IF(E6="",2,1)</f>
        <v>2</v>
      </c>
    </row>
    <row r="7" spans="3:11" ht="18" customHeight="1">
      <c r="D7" s="215" t="s">
        <v>227</v>
      </c>
      <c r="E7" s="253"/>
      <c r="F7" s="253"/>
      <c r="G7" s="253"/>
      <c r="H7" s="253"/>
    </row>
    <row r="8" spans="3:11" ht="18" customHeight="1">
      <c r="D8" s="215" t="s">
        <v>229</v>
      </c>
      <c r="E8" s="300"/>
      <c r="F8" s="300"/>
      <c r="G8" s="300"/>
      <c r="H8" s="300"/>
      <c r="K8" s="200">
        <f>+IF(E8="",2,1)</f>
        <v>2</v>
      </c>
    </row>
    <row r="9" spans="3:11" ht="16.2" customHeight="1">
      <c r="D9" s="215" t="s">
        <v>241</v>
      </c>
      <c r="E9" s="300"/>
      <c r="F9" s="300"/>
      <c r="G9" s="300"/>
      <c r="H9" s="300"/>
      <c r="K9" s="200">
        <f>+IF(E9="",2,1)</f>
        <v>2</v>
      </c>
    </row>
    <row r="10" spans="3:11" ht="16.2" customHeight="1">
      <c r="D10" s="215" t="s">
        <v>242</v>
      </c>
      <c r="E10" s="300"/>
      <c r="F10" s="300"/>
      <c r="G10" s="300"/>
      <c r="H10" s="300"/>
      <c r="K10" s="200">
        <f>+IF(E10="",2,1)</f>
        <v>2</v>
      </c>
    </row>
    <row r="11" spans="3:11">
      <c r="D11" s="216" t="s">
        <v>164</v>
      </c>
    </row>
    <row r="12" spans="3:11">
      <c r="D12" s="85" t="str">
        <f>+"工事番号："&amp;'（発注所属入力）'!C14</f>
        <v>工事番号：県土経１－２２</v>
      </c>
      <c r="E12" s="217"/>
      <c r="F12" s="217"/>
      <c r="G12" s="218"/>
      <c r="H12" s="219"/>
    </row>
    <row r="13" spans="3:11">
      <c r="D13" s="296" t="str">
        <f>+"工事名　："&amp;'（発注所属入力）'!C15</f>
        <v>工事名　：二級河川引地川六会橋架替（左岸下部工）工事</v>
      </c>
      <c r="E13" s="296"/>
      <c r="F13" s="296"/>
      <c r="G13" s="296"/>
      <c r="H13" s="296"/>
    </row>
    <row r="14" spans="3:11" ht="13.95" customHeight="1">
      <c r="C14" s="220" t="s">
        <v>97</v>
      </c>
    </row>
    <row r="15" spans="3:11" ht="13.95" customHeight="1">
      <c r="C15" s="220" t="s">
        <v>256</v>
      </c>
    </row>
    <row r="16" spans="3:11" ht="13.95" customHeight="1">
      <c r="C16" s="220" t="s">
        <v>225</v>
      </c>
    </row>
    <row r="17" spans="3:12" ht="13.95" customHeight="1">
      <c r="C17" s="220" t="s">
        <v>230</v>
      </c>
    </row>
    <row r="18" spans="3:12" ht="13.95" customHeight="1">
      <c r="C18" s="221" t="s">
        <v>228</v>
      </c>
    </row>
    <row r="19" spans="3:12" ht="11.4" customHeight="1">
      <c r="C19" s="290" t="s">
        <v>32</v>
      </c>
      <c r="D19" s="290"/>
      <c r="E19" s="290" t="s">
        <v>31</v>
      </c>
      <c r="F19" s="290" t="s">
        <v>19</v>
      </c>
      <c r="G19" s="222" t="s">
        <v>165</v>
      </c>
      <c r="H19" s="290" t="s">
        <v>22</v>
      </c>
    </row>
    <row r="20" spans="3:12" ht="14.1" customHeight="1">
      <c r="C20" s="290"/>
      <c r="D20" s="290"/>
      <c r="E20" s="290"/>
      <c r="F20" s="290"/>
      <c r="G20" s="223" t="s">
        <v>166</v>
      </c>
      <c r="H20" s="290"/>
      <c r="J20" s="224"/>
    </row>
    <row r="21" spans="3:12" ht="18" customHeight="1">
      <c r="C21" s="225" t="str">
        <f>+'（発注所属入力）'!B21</f>
        <v>簡易な施工計画の技術的所見</v>
      </c>
      <c r="D21" s="226"/>
      <c r="E21" s="227" t="s">
        <v>27</v>
      </c>
      <c r="F21" s="227">
        <f>IF('（発注所属入力）'!G21="","－",'（発注所属入力）'!G21)</f>
        <v>10</v>
      </c>
      <c r="G21" s="227" t="s">
        <v>27</v>
      </c>
      <c r="H21" s="228" t="str">
        <f>+'（発注所属入力）'!I21</f>
        <v>様式－1ｃ</v>
      </c>
      <c r="J21" s="224"/>
    </row>
    <row r="22" spans="3:12">
      <c r="C22" s="229" t="s">
        <v>4</v>
      </c>
      <c r="D22" s="230"/>
      <c r="E22" s="231"/>
      <c r="F22" s="231"/>
      <c r="G22" s="232"/>
      <c r="H22" s="232"/>
      <c r="J22" s="224"/>
    </row>
    <row r="23" spans="3:12" ht="15" customHeight="1">
      <c r="C23" s="302" t="s">
        <v>53</v>
      </c>
      <c r="D23" s="306" t="s">
        <v>3</v>
      </c>
      <c r="E23" s="204" t="str">
        <f>+IF('（発注所属入力）'!F23="〇","あり","－")</f>
        <v>あり</v>
      </c>
      <c r="F23" s="96">
        <f>+IF(E23="あり",1,"－")</f>
        <v>1</v>
      </c>
      <c r="G23" s="291"/>
      <c r="H23" s="305" t="str">
        <f>+IF('（発注所属入力）'!F23="〇","様式－2a","－")</f>
        <v>様式－2a</v>
      </c>
      <c r="I23" s="233" t="str">
        <f>+IF('（発注所属入力）'!F23='（発注所属入力）'!D54," ",IF(G23="","←入力",""))</f>
        <v>←入力</v>
      </c>
      <c r="K23" s="200">
        <f>+IF(G23="",2,1)</f>
        <v>2</v>
      </c>
    </row>
    <row r="24" spans="3:12" ht="15" customHeight="1">
      <c r="C24" s="303"/>
      <c r="D24" s="307"/>
      <c r="E24" s="205" t="str">
        <f>+IF('（発注所属入力）'!F23="〇","なし","－")</f>
        <v>なし</v>
      </c>
      <c r="F24" s="97">
        <f>+IF(E24="なし",0,"－")</f>
        <v>0</v>
      </c>
      <c r="G24" s="293"/>
      <c r="H24" s="299"/>
      <c r="I24" s="233"/>
    </row>
    <row r="25" spans="3:12" ht="15" customHeight="1">
      <c r="C25" s="302" t="s">
        <v>54</v>
      </c>
      <c r="D25" s="306" t="s">
        <v>6</v>
      </c>
      <c r="E25" s="204" t="str">
        <f>+IF('（発注所属入力）'!F24="〇","80点以上","－")</f>
        <v>80点以上</v>
      </c>
      <c r="F25" s="96">
        <f>+IF(E25="80点以上",2,"－")</f>
        <v>2</v>
      </c>
      <c r="G25" s="291"/>
      <c r="H25" s="297" t="str">
        <f>+IF('（発注所属入力）'!F24="〇","様式－2a
様式－2b","－")</f>
        <v>様式－2a
様式－2b</v>
      </c>
      <c r="I25" s="233" t="str">
        <f>+IF('（発注所属入力）'!F24='（発注所属入力）'!D54," ",IF(G25="","←入力",""))</f>
        <v>←入力</v>
      </c>
      <c r="K25" s="200">
        <f>+IF(G25="",2,1)</f>
        <v>2</v>
      </c>
    </row>
    <row r="26" spans="3:12" ht="15" customHeight="1">
      <c r="C26" s="304"/>
      <c r="D26" s="308"/>
      <c r="E26" s="234" t="str">
        <f>+IF('（発注所属入力）'!F24="〇","75点以上80点未満","－")</f>
        <v>75点以上80点未満</v>
      </c>
      <c r="F26" s="235">
        <f>+IF(E26="75点以上80点未満",1,"－")</f>
        <v>1</v>
      </c>
      <c r="G26" s="292"/>
      <c r="H26" s="298"/>
      <c r="I26" s="233"/>
    </row>
    <row r="27" spans="3:12" ht="15" customHeight="1">
      <c r="C27" s="304"/>
      <c r="D27" s="308"/>
      <c r="E27" s="234" t="str">
        <f>+IF('（発注所属入力）'!F24="〇","65点以上75点未満","－")</f>
        <v>65点以上75点未満</v>
      </c>
      <c r="F27" s="235">
        <f>+IF(E27="65点以上75点未満",0,"－")</f>
        <v>0</v>
      </c>
      <c r="G27" s="292"/>
      <c r="H27" s="298"/>
      <c r="I27" s="233"/>
    </row>
    <row r="28" spans="3:12" ht="15" customHeight="1">
      <c r="C28" s="304"/>
      <c r="D28" s="308"/>
      <c r="E28" s="234" t="str">
        <f>+IF('（発注所属入力）'!F24="〇","55点以上65点未満","－")</f>
        <v>55点以上65点未満</v>
      </c>
      <c r="F28" s="235">
        <f>+IF(E28="55点以上65点未満",-1,"－")</f>
        <v>-1</v>
      </c>
      <c r="G28" s="292"/>
      <c r="H28" s="298"/>
      <c r="I28" s="233"/>
    </row>
    <row r="29" spans="3:12" ht="15" customHeight="1">
      <c r="C29" s="304"/>
      <c r="D29" s="308"/>
      <c r="E29" s="234" t="str">
        <f>+IF('（発注所属入力）'!F24="〇","55点未満","－")</f>
        <v>55点未満</v>
      </c>
      <c r="F29" s="235">
        <f>+IF(E29="55点未満",-2,"－")</f>
        <v>-2</v>
      </c>
      <c r="G29" s="292"/>
      <c r="H29" s="298"/>
      <c r="I29" s="233"/>
      <c r="L29" s="236"/>
    </row>
    <row r="30" spans="3:12" ht="15" customHeight="1">
      <c r="C30" s="303"/>
      <c r="D30" s="307"/>
      <c r="E30" s="205" t="str">
        <f>+IF('（発注所属入力）'!F24="〇","実績なし","－")</f>
        <v>実績なし</v>
      </c>
      <c r="F30" s="97">
        <f>+IF(E30="実績なし",0,"－")</f>
        <v>0</v>
      </c>
      <c r="G30" s="293"/>
      <c r="H30" s="299"/>
      <c r="I30" s="233"/>
    </row>
    <row r="31" spans="3:12" ht="15" customHeight="1">
      <c r="C31" s="302" t="s">
        <v>55</v>
      </c>
      <c r="D31" s="309" t="s">
        <v>99</v>
      </c>
      <c r="E31" s="237" t="str">
        <f>+IF('（発注所属入力）'!F25="〇","過去３年間に同じ工事分野で実績あり","－")</f>
        <v>過去３年間に同じ工事分野で実績あり</v>
      </c>
      <c r="F31" s="96">
        <f>+IF(E31="過去３年間に同じ工事分野で実績あり",1.5,"－")</f>
        <v>1.5</v>
      </c>
      <c r="G31" s="291"/>
      <c r="H31" s="305" t="str">
        <f>+IF('（発注所属入力）'!F25="〇","様式－2a","－")</f>
        <v>様式－2a</v>
      </c>
      <c r="I31" s="233" t="str">
        <f>+IF('（発注所属入力）'!F25='（発注所属入力）'!D54," ",IF(G31="","←入力",""))</f>
        <v>←入力</v>
      </c>
      <c r="K31" s="200">
        <f>+IF(G31="",2,1)</f>
        <v>2</v>
      </c>
    </row>
    <row r="32" spans="3:12" ht="15" customHeight="1">
      <c r="C32" s="323"/>
      <c r="D32" s="310"/>
      <c r="E32" s="202" t="str">
        <f>+IF('（発注所属入力）'!F25="〇","過去３年間に異なる工事分野で実績あり","－")</f>
        <v>過去３年間に異なる工事分野で実績あり</v>
      </c>
      <c r="F32" s="235">
        <f>+IF(E32="過去３年間に異なる工事分野で実績あり",1,"－")</f>
        <v>1</v>
      </c>
      <c r="G32" s="292"/>
      <c r="H32" s="322"/>
      <c r="I32" s="233"/>
    </row>
    <row r="33" spans="3:11" ht="15" customHeight="1">
      <c r="C33" s="323"/>
      <c r="D33" s="310"/>
      <c r="E33" s="202" t="str">
        <f>+IF('（発注所属入力）'!F25="〇","過去10～４年間に同じ工事分野で実績あり","－")</f>
        <v>過去10～４年間に同じ工事分野で実績あり</v>
      </c>
      <c r="F33" s="235">
        <f>+IF(E33="過去10～４年間に同じ工事分野で実績あり",1,"－")</f>
        <v>1</v>
      </c>
      <c r="G33" s="292"/>
      <c r="H33" s="322"/>
      <c r="I33" s="233"/>
    </row>
    <row r="34" spans="3:11" ht="15" customHeight="1">
      <c r="C34" s="323"/>
      <c r="D34" s="310"/>
      <c r="E34" s="202" t="str">
        <f>+IF('（発注所属入力）'!F25="〇","過去10～４年間に異なる工事分野で実績あり","－")</f>
        <v>過去10～４年間に異なる工事分野で実績あり</v>
      </c>
      <c r="F34" s="235">
        <f>+IF(E34="過去10～４年間に異なる工事分野で実績あり",0.5,"－")</f>
        <v>0.5</v>
      </c>
      <c r="G34" s="292"/>
      <c r="H34" s="322"/>
      <c r="I34" s="233"/>
    </row>
    <row r="35" spans="3:11" ht="15" customHeight="1">
      <c r="C35" s="303"/>
      <c r="D35" s="307"/>
      <c r="E35" s="205" t="str">
        <f>+IF('（発注所属入力）'!F25="〇","なし","－")</f>
        <v>なし</v>
      </c>
      <c r="F35" s="97">
        <f>+IF(E35="なし",0,"－")</f>
        <v>0</v>
      </c>
      <c r="G35" s="293"/>
      <c r="H35" s="299"/>
      <c r="I35" s="233"/>
    </row>
    <row r="36" spans="3:11" ht="15" customHeight="1">
      <c r="C36" s="302" t="s">
        <v>56</v>
      </c>
      <c r="D36" s="306" t="s">
        <v>7</v>
      </c>
      <c r="E36" s="204" t="str">
        <f>+IF('（発注所属入力）'!F26="〇","あり","－")</f>
        <v>－</v>
      </c>
      <c r="F36" s="96" t="str">
        <f>+IF(E36="あり",1,"－")</f>
        <v>－</v>
      </c>
      <c r="G36" s="291"/>
      <c r="H36" s="305" t="str">
        <f>+IF('（発注所属入力）'!F26="〇","様式－2a","－")</f>
        <v>－</v>
      </c>
      <c r="I36" s="233" t="str">
        <f>+IF('（発注所属入力）'!F26='（発注所属入力）'!D54," ",IF(G36="","←入力",""))</f>
        <v xml:space="preserve"> </v>
      </c>
      <c r="K36" s="200">
        <f>+IF(G36="",2,1)</f>
        <v>2</v>
      </c>
    </row>
    <row r="37" spans="3:11" ht="15" customHeight="1">
      <c r="C37" s="303"/>
      <c r="D37" s="307"/>
      <c r="E37" s="205" t="str">
        <f>+IF('（発注所属入力）'!F26="〇","なし","－")</f>
        <v>－</v>
      </c>
      <c r="F37" s="97" t="str">
        <f>+IF(E37="なし",0,"－")</f>
        <v>－</v>
      </c>
      <c r="G37" s="293"/>
      <c r="H37" s="299"/>
      <c r="I37" s="233"/>
      <c r="K37" s="200">
        <f>+IF('（発注所属入力）'!F26='（発注所属入力）'!D54,3,0)</f>
        <v>3</v>
      </c>
    </row>
    <row r="38" spans="3:11" ht="15" customHeight="1">
      <c r="C38" s="302" t="s">
        <v>43</v>
      </c>
      <c r="D38" s="306" t="s">
        <v>10</v>
      </c>
      <c r="E38" s="204" t="str">
        <f>+IF('（発注所属入力）'!F27="〇","あり","－")</f>
        <v>－</v>
      </c>
      <c r="F38" s="96" t="str">
        <f>+IF(E39="なし",0.5,"－")</f>
        <v>－</v>
      </c>
      <c r="G38" s="291"/>
      <c r="H38" s="305" t="str">
        <f>+IF('（発注所属入力）'!F27="〇","様式－2a","－")</f>
        <v>－</v>
      </c>
      <c r="I38" s="233" t="str">
        <f>IF('（発注所属入力）'!F27='（発注所属入力）'!D54,"",IF(G38="","←入力",""))</f>
        <v/>
      </c>
      <c r="K38" s="200">
        <f>+IF(G38="",2,1)</f>
        <v>2</v>
      </c>
    </row>
    <row r="39" spans="3:11" ht="15" customHeight="1">
      <c r="C39" s="303"/>
      <c r="D39" s="307"/>
      <c r="E39" s="205" t="str">
        <f>+IF('（発注所属入力）'!F27="〇","なし","－")</f>
        <v>－</v>
      </c>
      <c r="F39" s="97" t="str">
        <f>+IF(E39="なし",0,"－")</f>
        <v>－</v>
      </c>
      <c r="G39" s="293"/>
      <c r="H39" s="299"/>
      <c r="I39" s="233"/>
      <c r="K39" s="200">
        <f>IF('（発注所属入力）'!F27='（発注所属入力）'!D54,3,0)</f>
        <v>3</v>
      </c>
    </row>
    <row r="40" spans="3:11" ht="15" customHeight="1">
      <c r="C40" s="318" t="s">
        <v>220</v>
      </c>
      <c r="D40" s="309" t="s">
        <v>209</v>
      </c>
      <c r="E40" s="201" t="str">
        <f>+IF('（発注所属入力）'!F28="〇","施工プロセス（１）～（５）をすべて実施","－")</f>
        <v>－</v>
      </c>
      <c r="F40" s="78" t="str">
        <f>+IF(E40="施工プロセス（１）～（５）をすべて実施",1,"－")</f>
        <v>－</v>
      </c>
      <c r="G40" s="315"/>
      <c r="H40" s="305" t="str">
        <f>+IF('（発注所属入力）'!F28="〇","様式－2a","－")</f>
        <v>－</v>
      </c>
      <c r="I40" s="233" t="str">
        <f>+IF('（発注所属入力）'!F28='（発注所属入力）'!D54,"",IF(G40="","←入力",""))</f>
        <v/>
      </c>
      <c r="K40" s="94">
        <f>+IF(G40="",2,1)</f>
        <v>2</v>
      </c>
    </row>
    <row r="41" spans="3:11" ht="15" customHeight="1">
      <c r="C41" s="304"/>
      <c r="D41" s="310"/>
      <c r="E41" s="202" t="str">
        <f>+IF('（発注所属入力）'!F28="〇","いずれか３つ以上の施工プロセスを実施","－")</f>
        <v>－</v>
      </c>
      <c r="F41" s="163" t="str">
        <f>+IF(E41="いずれか３つ以上の施工プロセスを実施",0.5,"－")</f>
        <v>－</v>
      </c>
      <c r="G41" s="321"/>
      <c r="H41" s="322"/>
      <c r="I41" s="233"/>
      <c r="K41" s="94">
        <f>+IF('（発注所属入力）'!F28='（発注所属入力）'!D54,3,0)</f>
        <v>3</v>
      </c>
    </row>
    <row r="42" spans="3:11" ht="15" customHeight="1">
      <c r="C42" s="303"/>
      <c r="D42" s="311"/>
      <c r="E42" s="203" t="str">
        <f>+IF('（発注所属入力）'!F28="〇","上記以外の場合","－")</f>
        <v>－</v>
      </c>
      <c r="F42" s="79" t="str">
        <f>+IF(E42="上記以外の場合",0,"－")</f>
        <v>－</v>
      </c>
      <c r="G42" s="316"/>
      <c r="H42" s="312"/>
      <c r="I42" s="233"/>
      <c r="K42" s="85"/>
    </row>
    <row r="43" spans="3:11" ht="18" customHeight="1">
      <c r="C43" s="229" t="s">
        <v>161</v>
      </c>
      <c r="D43" s="230"/>
      <c r="E43" s="98"/>
      <c r="F43" s="231"/>
      <c r="G43" s="232"/>
      <c r="H43" s="238"/>
      <c r="I43" s="233"/>
    </row>
    <row r="44" spans="3:11" ht="15" customHeight="1">
      <c r="C44" s="318" t="s">
        <v>57</v>
      </c>
      <c r="D44" s="313" t="s">
        <v>11</v>
      </c>
      <c r="E44" s="204" t="str">
        <f>+IF('（発注所属入力）'!F30="〇","あり","－")</f>
        <v>あり</v>
      </c>
      <c r="F44" s="96">
        <f>+IF(E44="あり",'（発注所属入力）'!G30,"－")</f>
        <v>2</v>
      </c>
      <c r="G44" s="291"/>
      <c r="H44" s="305" t="str">
        <f>+IF('（発注所属入力）'!F30="〇","様式－3","－")</f>
        <v>様式－3</v>
      </c>
      <c r="I44" s="233" t="str">
        <f>+IF('（発注所属入力）'!F30='（発注所属入力）'!D54," ",IF(G44="","←入力",""))</f>
        <v>←入力</v>
      </c>
      <c r="K44" s="200">
        <f>+IF(G44="",2,1)</f>
        <v>2</v>
      </c>
    </row>
    <row r="45" spans="3:11" ht="15" customHeight="1">
      <c r="C45" s="303"/>
      <c r="D45" s="314"/>
      <c r="E45" s="205" t="str">
        <f>+IF('（発注所属入力）'!F30="〇","なし","－")</f>
        <v>なし</v>
      </c>
      <c r="F45" s="97">
        <f>+IF(E45="なし",0,"－")</f>
        <v>0</v>
      </c>
      <c r="G45" s="293"/>
      <c r="H45" s="299"/>
      <c r="I45" s="233"/>
    </row>
    <row r="46" spans="3:11" ht="15" customHeight="1">
      <c r="C46" s="318" t="s">
        <v>58</v>
      </c>
      <c r="D46" s="313" t="s">
        <v>23</v>
      </c>
      <c r="E46" s="204" t="str">
        <f>+IF('（発注所属入力）'!F31="〇","あり","－")</f>
        <v>あり</v>
      </c>
      <c r="F46" s="96">
        <f>+IF(E46="あり",'（発注所属入力）'!G31,"－")</f>
        <v>2</v>
      </c>
      <c r="G46" s="291"/>
      <c r="H46" s="305" t="str">
        <f>+IF('（発注所属入力）'!F31="〇","様式－3","－")</f>
        <v>様式－3</v>
      </c>
      <c r="I46" s="233" t="str">
        <f>+IF('（発注所属入力）'!F31='（発注所属入力）'!D54," ",IF(G46="","←入力",""))</f>
        <v>←入力</v>
      </c>
      <c r="K46" s="200">
        <f>+IF(G46="",2,1)</f>
        <v>2</v>
      </c>
    </row>
    <row r="47" spans="3:11" ht="15" customHeight="1">
      <c r="C47" s="303"/>
      <c r="D47" s="314"/>
      <c r="E47" s="205" t="str">
        <f>+IF('（発注所属入力）'!F31="〇","なし","－")</f>
        <v>なし</v>
      </c>
      <c r="F47" s="97">
        <f>+IF(E47="なし",0,"－")</f>
        <v>0</v>
      </c>
      <c r="G47" s="293"/>
      <c r="H47" s="299"/>
      <c r="I47" s="233"/>
    </row>
    <row r="48" spans="3:11" ht="15" customHeight="1">
      <c r="C48" s="318" t="s">
        <v>45</v>
      </c>
      <c r="D48" s="313" t="s">
        <v>12</v>
      </c>
      <c r="E48" s="204" t="str">
        <f>+IF('（発注所属入力）'!F32="〇","あり","－")</f>
        <v>－</v>
      </c>
      <c r="F48" s="96" t="str">
        <f>+IF(E48="あり",1,"－")</f>
        <v>－</v>
      </c>
      <c r="G48" s="291"/>
      <c r="H48" s="305" t="str">
        <f>+IF('（発注所属入力）'!F32="〇","様式－3","－")</f>
        <v>－</v>
      </c>
      <c r="I48" s="233" t="str">
        <f>+IF('（発注所属入力）'!F32='（発注所属入力）'!D54," ",IF(G48="","←入力",""))</f>
        <v xml:space="preserve"> </v>
      </c>
      <c r="K48" s="200">
        <f>+IF(G48="",2,1)</f>
        <v>2</v>
      </c>
    </row>
    <row r="49" spans="1:46" ht="15" customHeight="1">
      <c r="C49" s="303"/>
      <c r="D49" s="314"/>
      <c r="E49" s="205" t="str">
        <f>+IF('（発注所属入力）'!F32="〇","なし","－")</f>
        <v>－</v>
      </c>
      <c r="F49" s="97" t="str">
        <f>+IF(E49="なし",0,"－")</f>
        <v>－</v>
      </c>
      <c r="G49" s="293"/>
      <c r="H49" s="312"/>
      <c r="I49" s="233"/>
      <c r="K49" s="200">
        <f>+IF('（発注所属入力）'!F32='（発注所属入力）'!D54,3,0)</f>
        <v>3</v>
      </c>
    </row>
    <row r="50" spans="1:46" ht="15" customHeight="1">
      <c r="C50" s="318" t="s">
        <v>46</v>
      </c>
      <c r="D50" s="313" t="s">
        <v>200</v>
      </c>
      <c r="E50" s="204" t="str">
        <f>+IF('（発注所属入力）'!F33="〇","あり","－")</f>
        <v>あり</v>
      </c>
      <c r="F50" s="96">
        <f>+IF(E50="あり",0.5,"－")</f>
        <v>0.5</v>
      </c>
      <c r="G50" s="291"/>
      <c r="H50" s="305" t="str">
        <f>+IF('（発注所属入力）'!F33="〇","様式－3","－")</f>
        <v>様式－3</v>
      </c>
      <c r="I50" s="233" t="str">
        <f>+IF('（発注所属入力）'!F33='（発注所属入力）'!D54,"",IF(G50="","←入力",""))</f>
        <v>←入力</v>
      </c>
      <c r="K50" s="200">
        <f>+IF(G50="",2,1)</f>
        <v>2</v>
      </c>
    </row>
    <row r="51" spans="1:46" ht="15" customHeight="1">
      <c r="C51" s="303"/>
      <c r="D51" s="314"/>
      <c r="E51" s="205" t="str">
        <f>+IF('（発注所属入力）'!F33="〇","なし","－")</f>
        <v>なし</v>
      </c>
      <c r="F51" s="97">
        <f>+IF(E51="なし",0,"－")</f>
        <v>0</v>
      </c>
      <c r="G51" s="293"/>
      <c r="H51" s="312"/>
      <c r="I51" s="233"/>
      <c r="K51" s="200">
        <f>+IF('（発注所属入力）'!F33='（発注所属入力）'!D54,3,0)</f>
        <v>0</v>
      </c>
    </row>
    <row r="52" spans="1:46" ht="15" customHeight="1">
      <c r="C52" s="318" t="s">
        <v>47</v>
      </c>
      <c r="D52" s="309" t="s">
        <v>194</v>
      </c>
      <c r="E52" s="204" t="str">
        <f>+IF('（発注所属入力）'!F34="〇","35歳未満で実績あり","－")</f>
        <v>35歳未満で実績あり</v>
      </c>
      <c r="F52" s="96">
        <f>+IF(E54="なし",1,"－")</f>
        <v>1</v>
      </c>
      <c r="G52" s="291"/>
      <c r="H52" s="305" t="str">
        <f>+IF('（発注所属入力）'!F34="〇","様式－3","－")</f>
        <v>様式－3</v>
      </c>
      <c r="I52" s="233" t="str">
        <f>+IF('（発注所属入力）'!F34='（発注所属入力）'!D54," ",IF(G52="","←入力",""))</f>
        <v>←入力</v>
      </c>
      <c r="K52" s="200">
        <f>+IF(G52="",2,1)</f>
        <v>2</v>
      </c>
    </row>
    <row r="53" spans="1:46" ht="15" customHeight="1">
      <c r="C53" s="304"/>
      <c r="D53" s="310"/>
      <c r="E53" s="239" t="str">
        <f>+IF('（発注所属入力）'!F34="〇","35歳以上40歳未満で実績あり","－")</f>
        <v>35歳以上40歳未満で実績あり</v>
      </c>
      <c r="F53" s="235">
        <f>+IF(E54="なし",0.5,"－")</f>
        <v>0.5</v>
      </c>
      <c r="G53" s="292"/>
      <c r="H53" s="298"/>
      <c r="I53" s="233"/>
      <c r="K53" s="200">
        <f>+IF('（発注所属入力）'!F34='（発注所属入力）'!D54,3,0)</f>
        <v>0</v>
      </c>
    </row>
    <row r="54" spans="1:46" ht="15" customHeight="1">
      <c r="C54" s="303"/>
      <c r="D54" s="311"/>
      <c r="E54" s="205" t="str">
        <f>+IF('（発注所属入力）'!F34="〇","なし","－")</f>
        <v>なし</v>
      </c>
      <c r="F54" s="97">
        <f>+IF(E54="なし",0,"－")</f>
        <v>0</v>
      </c>
      <c r="G54" s="293"/>
      <c r="H54" s="299"/>
      <c r="I54" s="233"/>
    </row>
    <row r="55" spans="1:46" s="241" customFormat="1">
      <c r="A55" s="240"/>
      <c r="C55" s="80" t="s">
        <v>162</v>
      </c>
      <c r="D55" s="81"/>
      <c r="E55" s="98"/>
      <c r="F55" s="98"/>
      <c r="G55" s="242"/>
      <c r="H55" s="98"/>
      <c r="I55" s="243"/>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0"/>
      <c r="AJ55" s="240"/>
      <c r="AK55" s="240"/>
      <c r="AL55" s="240"/>
      <c r="AM55" s="240"/>
      <c r="AN55" s="240"/>
      <c r="AO55" s="240"/>
      <c r="AP55" s="240"/>
      <c r="AQ55" s="240"/>
      <c r="AR55" s="240"/>
      <c r="AS55" s="240"/>
      <c r="AT55" s="240"/>
    </row>
    <row r="56" spans="1:46" ht="15" customHeight="1">
      <c r="C56" s="318" t="s">
        <v>48</v>
      </c>
      <c r="D56" s="313" t="s">
        <v>13</v>
      </c>
      <c r="E56" s="204" t="str">
        <f>+IF('（発注所属入力）'!F36="〇","あり","－")</f>
        <v>あり</v>
      </c>
      <c r="F56" s="96">
        <f>+IF(E56="あり",1,"－")</f>
        <v>1</v>
      </c>
      <c r="G56" s="291"/>
      <c r="H56" s="305" t="str">
        <f>+IF('（発注所属入力）'!F36="〇","様式－4","－")</f>
        <v>様式－4</v>
      </c>
      <c r="I56" s="233" t="str">
        <f>+IF('（発注所属入力）'!F36='（発注所属入力）'!D54,"",IF(G56="","←入力",""))</f>
        <v>←入力</v>
      </c>
      <c r="K56" s="200">
        <f>+IF(G56="",2,1)</f>
        <v>2</v>
      </c>
    </row>
    <row r="57" spans="1:46" ht="15" customHeight="1">
      <c r="C57" s="303"/>
      <c r="D57" s="314"/>
      <c r="E57" s="205" t="str">
        <f>+IF('（発注所属入力）'!F36="〇","なし","－")</f>
        <v>なし</v>
      </c>
      <c r="F57" s="97">
        <f>+IF(E57="なし",0,"－")</f>
        <v>0</v>
      </c>
      <c r="G57" s="293"/>
      <c r="H57" s="299"/>
      <c r="I57" s="233"/>
      <c r="K57" s="200">
        <f>+IF('（発注所属入力）'!F36='（発注所属入力）'!D54,3,0)</f>
        <v>0</v>
      </c>
    </row>
    <row r="58" spans="1:46" ht="15" customHeight="1">
      <c r="C58" s="318" t="s">
        <v>49</v>
      </c>
      <c r="D58" s="313" t="s">
        <v>14</v>
      </c>
      <c r="E58" s="204" t="str">
        <f>+IF('（発注所属入力）'!F37="〇","あり","－")</f>
        <v>あり</v>
      </c>
      <c r="F58" s="96">
        <f>+IF(E58="あり",0.5,"－")</f>
        <v>0.5</v>
      </c>
      <c r="G58" s="291"/>
      <c r="H58" s="305" t="str">
        <f>+IF('（発注所属入力）'!F37="〇","様式－4","－")</f>
        <v>様式－4</v>
      </c>
      <c r="I58" s="233" t="str">
        <f>+IF('（発注所属入力）'!F37='（発注所属入力）'!D54,"",IF(G58="","←入力",""))</f>
        <v>←入力</v>
      </c>
      <c r="K58" s="200">
        <f>+IF(G58="",2,1)</f>
        <v>2</v>
      </c>
    </row>
    <row r="59" spans="1:46" ht="15" customHeight="1">
      <c r="C59" s="303"/>
      <c r="D59" s="314"/>
      <c r="E59" s="205" t="str">
        <f>+IF('（発注所属入力）'!F37="〇","なし","－")</f>
        <v>なし</v>
      </c>
      <c r="F59" s="97">
        <f>+IF(E59="なし",0,"－")</f>
        <v>0</v>
      </c>
      <c r="G59" s="293"/>
      <c r="H59" s="299"/>
      <c r="I59" s="233"/>
      <c r="K59" s="200">
        <f>+IF('（発注所属入力）'!F37='（発注所属入力）'!D54,3,0)</f>
        <v>0</v>
      </c>
    </row>
    <row r="60" spans="1:46" ht="15" customHeight="1">
      <c r="C60" s="318" t="s">
        <v>50</v>
      </c>
      <c r="D60" s="313" t="s">
        <v>15</v>
      </c>
      <c r="E60" s="204" t="str">
        <f>+IF('（発注所属入力）'!F38="〇","あり","－")</f>
        <v>あり</v>
      </c>
      <c r="F60" s="96">
        <f>+IF(E60="あり",1,"－")</f>
        <v>1</v>
      </c>
      <c r="G60" s="291"/>
      <c r="H60" s="317" t="str">
        <f>+IF('（発注所属入力）'!F38="〇","様式－4","－")</f>
        <v>様式－4</v>
      </c>
      <c r="I60" s="233" t="str">
        <f>+IF('（発注所属入力）'!F38='（発注所属入力）'!D54,"",IF(G60="","←入力",""))</f>
        <v>←入力</v>
      </c>
      <c r="K60" s="200">
        <f>+IF(G60="",2,1)</f>
        <v>2</v>
      </c>
    </row>
    <row r="61" spans="1:46" ht="15" customHeight="1">
      <c r="C61" s="303"/>
      <c r="D61" s="314"/>
      <c r="E61" s="205" t="str">
        <f>+IF('（発注所属入力）'!F38="〇","なし","－")</f>
        <v>なし</v>
      </c>
      <c r="F61" s="97">
        <f>+IF(E61="なし",0,"－")</f>
        <v>0</v>
      </c>
      <c r="G61" s="293"/>
      <c r="H61" s="299"/>
      <c r="I61" s="233"/>
      <c r="K61" s="200">
        <f>+IF('（発注所属入力）'!F38='（発注所属入力）'!D54,3,0)</f>
        <v>0</v>
      </c>
    </row>
    <row r="62" spans="1:46" ht="15" customHeight="1">
      <c r="C62" s="318" t="s">
        <v>51</v>
      </c>
      <c r="D62" s="309" t="s">
        <v>221</v>
      </c>
      <c r="E62" s="204" t="str">
        <f>+IF('（発注所属入力）'!F39="〇","あり（指定学科）","－")</f>
        <v>あり（指定学科）</v>
      </c>
      <c r="F62" s="96">
        <f>+IF(E62="あり（指定学科）",1,"－")</f>
        <v>1</v>
      </c>
      <c r="G62" s="291"/>
      <c r="H62" s="317" t="str">
        <f>+IF('（発注所属入力）'!F39="〇","様式－4","－")</f>
        <v>様式－4</v>
      </c>
      <c r="I62" s="233" t="str">
        <f>+IF('（発注所属入力）'!F39='（発注所属入力）'!D54,"",IF(G62="","←入力",""))</f>
        <v>←入力</v>
      </c>
      <c r="K62" s="200">
        <f>+IF(G62="",2,1)</f>
        <v>2</v>
      </c>
    </row>
    <row r="63" spans="1:46" ht="15" customHeight="1">
      <c r="C63" s="304"/>
      <c r="D63" s="310"/>
      <c r="E63" s="244" t="str">
        <f>+IF('（発注所属入力）'!F39="〇","あり（指定学科以外）","－")</f>
        <v>あり（指定学科以外）</v>
      </c>
      <c r="F63" s="245">
        <f>+IF(E63="あり（指定学科以外）",0.5,"－")</f>
        <v>0.5</v>
      </c>
      <c r="G63" s="292"/>
      <c r="H63" s="298"/>
      <c r="I63" s="233"/>
    </row>
    <row r="64" spans="1:46" ht="15" customHeight="1">
      <c r="C64" s="303"/>
      <c r="D64" s="311"/>
      <c r="E64" s="205" t="str">
        <f>+IF('（発注所属入力）'!F39="〇","なし","－")</f>
        <v>なし</v>
      </c>
      <c r="F64" s="97">
        <f>+IF(E64="なし",0,"－")</f>
        <v>0</v>
      </c>
      <c r="G64" s="293"/>
      <c r="H64" s="299"/>
      <c r="I64" s="233"/>
      <c r="K64" s="200">
        <f>+IF('（発注所属入力）'!F39='（発注所属入力）'!D54,3,0)</f>
        <v>0</v>
      </c>
    </row>
    <row r="65" spans="1:46" ht="15" customHeight="1">
      <c r="C65" s="318" t="s">
        <v>184</v>
      </c>
      <c r="D65" s="309" t="s">
        <v>196</v>
      </c>
      <c r="E65" s="204" t="str">
        <f>+IF('（発注所属入力）'!F40="〇","あり","－")</f>
        <v>あり</v>
      </c>
      <c r="F65" s="96">
        <f>+IF(E65="あり",1,"－")</f>
        <v>1</v>
      </c>
      <c r="G65" s="291"/>
      <c r="H65" s="317" t="str">
        <f>+IF('（発注所属入力）'!F40="〇","様式－4","－")</f>
        <v>様式－4</v>
      </c>
      <c r="I65" s="233" t="str">
        <f>+IF('（発注所属入力）'!F40='（発注所属入力）'!D54,"",IF(G65="","←入力",""))</f>
        <v>←入力</v>
      </c>
      <c r="K65" s="200">
        <f>+IF(G65="",2,1)</f>
        <v>2</v>
      </c>
    </row>
    <row r="66" spans="1:46" ht="15" customHeight="1">
      <c r="C66" s="303"/>
      <c r="D66" s="311"/>
      <c r="E66" s="205" t="str">
        <f>+IF('（発注所属入力）'!F40="〇","なし","－")</f>
        <v>なし</v>
      </c>
      <c r="F66" s="97">
        <f>+IF(E66="なし",0,"－")</f>
        <v>0</v>
      </c>
      <c r="G66" s="293"/>
      <c r="H66" s="299"/>
      <c r="I66" s="233"/>
      <c r="K66" s="200">
        <f>+IF('（発注所属入力）'!F40='（発注所属入力）'!D54,3,0)</f>
        <v>0</v>
      </c>
    </row>
    <row r="67" spans="1:46" ht="15" customHeight="1">
      <c r="C67" s="302" t="s">
        <v>195</v>
      </c>
      <c r="D67" s="309" t="s">
        <v>243</v>
      </c>
      <c r="E67" s="201" t="str">
        <f>+IF('（発注所属入力）'!F41="〇","あり","－")</f>
        <v>あり</v>
      </c>
      <c r="F67" s="78">
        <f>+IF(E67="あり",1,"－")</f>
        <v>1</v>
      </c>
      <c r="G67" s="291"/>
      <c r="H67" s="317" t="str">
        <f>+IF('（発注所属入力）'!F41="〇","様式－4","－")</f>
        <v>様式－4</v>
      </c>
      <c r="I67" s="233" t="str">
        <f>+IF('（発注所属入力）'!F41='（発注所属入力）'!D54,"",IF(G67="","←入力",""))</f>
        <v>←入力</v>
      </c>
      <c r="K67" s="200">
        <f>+IF(G67="",2,1)</f>
        <v>2</v>
      </c>
    </row>
    <row r="68" spans="1:46" ht="15" customHeight="1">
      <c r="C68" s="319"/>
      <c r="D68" s="311"/>
      <c r="E68" s="203" t="str">
        <f>+IF('（発注所属入力）'!F41="〇","なし","－")</f>
        <v>なし</v>
      </c>
      <c r="F68" s="79">
        <f>+IF(E68="なし",0,"－")</f>
        <v>0</v>
      </c>
      <c r="G68" s="293"/>
      <c r="H68" s="299"/>
      <c r="I68" s="233"/>
      <c r="K68" s="200">
        <f>+IF('（発注所属入力）'!F41='（発注所属入力）'!D54,3,0)</f>
        <v>0</v>
      </c>
    </row>
    <row r="69" spans="1:46" s="241" customFormat="1">
      <c r="A69" s="240"/>
      <c r="C69" s="80" t="s">
        <v>224</v>
      </c>
      <c r="D69" s="81"/>
      <c r="E69" s="268"/>
      <c r="F69" s="268"/>
      <c r="G69" s="269"/>
      <c r="H69" s="268"/>
      <c r="I69" s="243"/>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c r="AQ69" s="240"/>
      <c r="AR69" s="240"/>
      <c r="AS69" s="240"/>
      <c r="AT69" s="240"/>
    </row>
    <row r="70" spans="1:46" ht="15" customHeight="1">
      <c r="C70" s="302" t="s">
        <v>244</v>
      </c>
      <c r="D70" s="313" t="s">
        <v>67</v>
      </c>
      <c r="E70" s="201" t="str">
        <f>+IF('（発注所属入力）'!F43="〇","あり","－")</f>
        <v>－</v>
      </c>
      <c r="F70" s="78" t="str">
        <f>+IF(E70="あり",'（発注所属入力）'!G43,"－")</f>
        <v>－</v>
      </c>
      <c r="G70" s="315"/>
      <c r="H70" s="305" t="str">
        <f>+IF('（発注所属入力）'!F43="〇","様式－5","－")</f>
        <v>－</v>
      </c>
      <c r="I70" s="233" t="str">
        <f>+IF('（発注所属入力）'!F43='（発注所属入力）'!D54,"",IF(G70="","←入力",""))</f>
        <v/>
      </c>
      <c r="K70" s="200">
        <f>+IF(G70="",2,1)</f>
        <v>2</v>
      </c>
    </row>
    <row r="71" spans="1:46" ht="15" customHeight="1">
      <c r="C71" s="323"/>
      <c r="D71" s="314"/>
      <c r="E71" s="203" t="str">
        <f>+IF('（発注所属入力）'!F43="〇","なし","－")</f>
        <v>－</v>
      </c>
      <c r="F71" s="79" t="str">
        <f>+IF(E71="なし",0,"－")</f>
        <v>－</v>
      </c>
      <c r="G71" s="316"/>
      <c r="H71" s="312"/>
      <c r="I71" s="233"/>
      <c r="K71" s="200">
        <f>+IF('（発注所属入力）'!F43='（発注所属入力）'!D54,3,0)</f>
        <v>3</v>
      </c>
    </row>
    <row r="72" spans="1:46" ht="15" customHeight="1">
      <c r="C72" s="323"/>
      <c r="D72" s="313" t="s">
        <v>201</v>
      </c>
      <c r="E72" s="201" t="str">
        <f>+IF('（発注所属入力）'!F44="〇","あり","－")</f>
        <v>－</v>
      </c>
      <c r="F72" s="78" t="str">
        <f>+IF(E72="あり",1,"－")</f>
        <v>－</v>
      </c>
      <c r="G72" s="315"/>
      <c r="H72" s="305" t="str">
        <f>+IF('（発注所属入力）'!F44="〇","様式－5","－")</f>
        <v>－</v>
      </c>
      <c r="I72" s="233" t="str">
        <f>+IF('（発注所属入力）'!F44='（発注所属入力）'!D54," ",IF(G72="","←入力",""))</f>
        <v xml:space="preserve"> </v>
      </c>
      <c r="K72" s="200">
        <f>+IF(G72="",2,1)</f>
        <v>2</v>
      </c>
    </row>
    <row r="73" spans="1:46" ht="15" customHeight="1">
      <c r="C73" s="323"/>
      <c r="D73" s="314"/>
      <c r="E73" s="203" t="str">
        <f>+IF('（発注所属入力）'!F44="〇","なし","－")</f>
        <v>－</v>
      </c>
      <c r="F73" s="79" t="str">
        <f>+IF(E73="なし",0,"－")</f>
        <v>－</v>
      </c>
      <c r="G73" s="316"/>
      <c r="H73" s="312"/>
      <c r="I73" s="233"/>
      <c r="K73" s="200">
        <f>+IF('（発注所属入力）'!F44='（発注所属入力）'!D54,3,0)</f>
        <v>3</v>
      </c>
    </row>
    <row r="74" spans="1:46" ht="15" customHeight="1">
      <c r="C74" s="323"/>
      <c r="D74" s="313" t="s">
        <v>68</v>
      </c>
      <c r="E74" s="201" t="str">
        <f>+IF('（発注所属入力）'!F45="〇","あり","－")</f>
        <v>－</v>
      </c>
      <c r="F74" s="78" t="str">
        <f>+IF(E74="あり",1,"－")</f>
        <v>－</v>
      </c>
      <c r="G74" s="315"/>
      <c r="H74" s="305" t="str">
        <f>+IF('（発注所属入力）'!F45="〇","様式－5","－")</f>
        <v>－</v>
      </c>
      <c r="I74" s="233" t="str">
        <f>+IF('（発注所属入力）'!F45='（発注所属入力）'!D54," ",IF(G74="","←入力",""))</f>
        <v xml:space="preserve"> </v>
      </c>
      <c r="K74" s="200">
        <f>+IF(G74="",2,1)</f>
        <v>2</v>
      </c>
    </row>
    <row r="75" spans="1:46" ht="15" customHeight="1">
      <c r="C75" s="319"/>
      <c r="D75" s="314"/>
      <c r="E75" s="203" t="str">
        <f>+IF('（発注所属入力）'!F45="〇","なし","－")</f>
        <v>－</v>
      </c>
      <c r="F75" s="79" t="str">
        <f>+IF(E75="なし",0,"－")</f>
        <v>－</v>
      </c>
      <c r="G75" s="316"/>
      <c r="H75" s="312"/>
      <c r="I75" s="233"/>
      <c r="K75" s="200">
        <f>+IF('（発注所属入力）'!F45='（発注所属入力）'!D54,3,0)</f>
        <v>3</v>
      </c>
    </row>
    <row r="76" spans="1:46">
      <c r="C76" s="320" t="s">
        <v>270</v>
      </c>
      <c r="D76" s="320"/>
      <c r="E76" s="320"/>
      <c r="F76" s="320"/>
      <c r="G76" s="255">
        <f>+G23+G25+G31+G36+G38+G44+G46+G48+G50+G52+G56+G58+G60+G62+G65+G67+G70+G72+G74+G40</f>
        <v>0</v>
      </c>
      <c r="H76" s="246"/>
    </row>
  </sheetData>
  <mergeCells count="91">
    <mergeCell ref="C36:C37"/>
    <mergeCell ref="H36:H37"/>
    <mergeCell ref="G36:G37"/>
    <mergeCell ref="H31:H35"/>
    <mergeCell ref="H38:H39"/>
    <mergeCell ref="D36:D37"/>
    <mergeCell ref="C31:C35"/>
    <mergeCell ref="C38:C39"/>
    <mergeCell ref="D38:D39"/>
    <mergeCell ref="D31:D35"/>
    <mergeCell ref="G31:G35"/>
    <mergeCell ref="G38:G39"/>
    <mergeCell ref="H74:H75"/>
    <mergeCell ref="H44:H45"/>
    <mergeCell ref="H46:H47"/>
    <mergeCell ref="C76:F76"/>
    <mergeCell ref="C40:C42"/>
    <mergeCell ref="D40:D42"/>
    <mergeCell ref="G40:G42"/>
    <mergeCell ref="H40:H42"/>
    <mergeCell ref="C70:C75"/>
    <mergeCell ref="C44:C45"/>
    <mergeCell ref="C46:C47"/>
    <mergeCell ref="C48:C49"/>
    <mergeCell ref="C50:C51"/>
    <mergeCell ref="C52:C54"/>
    <mergeCell ref="C65:C66"/>
    <mergeCell ref="C56:C57"/>
    <mergeCell ref="C58:C59"/>
    <mergeCell ref="C60:C61"/>
    <mergeCell ref="C62:C64"/>
    <mergeCell ref="H65:H66"/>
    <mergeCell ref="H70:H71"/>
    <mergeCell ref="C67:C68"/>
    <mergeCell ref="G67:G68"/>
    <mergeCell ref="H56:H57"/>
    <mergeCell ref="H58:H59"/>
    <mergeCell ref="H72:H73"/>
    <mergeCell ref="G65:G66"/>
    <mergeCell ref="H62:H64"/>
    <mergeCell ref="G62:G64"/>
    <mergeCell ref="H60:H61"/>
    <mergeCell ref="H67:H68"/>
    <mergeCell ref="G46:G47"/>
    <mergeCell ref="D74:D75"/>
    <mergeCell ref="G72:G73"/>
    <mergeCell ref="G74:G75"/>
    <mergeCell ref="G70:G71"/>
    <mergeCell ref="G56:G57"/>
    <mergeCell ref="G58:G59"/>
    <mergeCell ref="D62:D64"/>
    <mergeCell ref="D65:D66"/>
    <mergeCell ref="D58:D59"/>
    <mergeCell ref="D70:D71"/>
    <mergeCell ref="D72:D73"/>
    <mergeCell ref="D56:D57"/>
    <mergeCell ref="D60:D61"/>
    <mergeCell ref="G60:G61"/>
    <mergeCell ref="D67:D68"/>
    <mergeCell ref="G52:G54"/>
    <mergeCell ref="D23:D24"/>
    <mergeCell ref="D25:D30"/>
    <mergeCell ref="G23:G24"/>
    <mergeCell ref="E5:H5"/>
    <mergeCell ref="D52:D54"/>
    <mergeCell ref="H48:H49"/>
    <mergeCell ref="H50:H51"/>
    <mergeCell ref="H52:H54"/>
    <mergeCell ref="D44:D45"/>
    <mergeCell ref="D46:D47"/>
    <mergeCell ref="D48:D49"/>
    <mergeCell ref="D50:D51"/>
    <mergeCell ref="G50:G51"/>
    <mergeCell ref="G44:G45"/>
    <mergeCell ref="G48:G49"/>
    <mergeCell ref="E1:E2"/>
    <mergeCell ref="E19:E20"/>
    <mergeCell ref="F19:F20"/>
    <mergeCell ref="H19:H20"/>
    <mergeCell ref="G25:G30"/>
    <mergeCell ref="F1:H1"/>
    <mergeCell ref="D13:H13"/>
    <mergeCell ref="H25:H30"/>
    <mergeCell ref="E8:H8"/>
    <mergeCell ref="E9:H9"/>
    <mergeCell ref="E10:H10"/>
    <mergeCell ref="E6:H6"/>
    <mergeCell ref="C19:D20"/>
    <mergeCell ref="C23:C24"/>
    <mergeCell ref="C25:C30"/>
    <mergeCell ref="H23:H24"/>
  </mergeCells>
  <phoneticPr fontId="1"/>
  <conditionalFormatting sqref="B21:G21">
    <cfRule type="expression" dxfId="120" priority="6">
      <formula>"="</formula>
    </cfRule>
  </conditionalFormatting>
  <conditionalFormatting sqref="E8">
    <cfRule type="expression" dxfId="118" priority="49">
      <formula>$K$8=1</formula>
    </cfRule>
  </conditionalFormatting>
  <conditionalFormatting sqref="E9">
    <cfRule type="expression" dxfId="117" priority="48">
      <formula>$K$9=1</formula>
    </cfRule>
  </conditionalFormatting>
  <conditionalFormatting sqref="E10">
    <cfRule type="expression" dxfId="116" priority="47">
      <formula>$K$10=1</formula>
    </cfRule>
  </conditionalFormatting>
  <conditionalFormatting sqref="E5:H7">
    <cfRule type="expression" dxfId="115" priority="3">
      <formula>$K$6=1</formula>
    </cfRule>
  </conditionalFormatting>
  <conditionalFormatting sqref="G23:G24">
    <cfRule type="expression" dxfId="114" priority="46">
      <formula>$K$23=2</formula>
    </cfRule>
  </conditionalFormatting>
  <conditionalFormatting sqref="G25:G30">
    <cfRule type="expression" dxfId="113" priority="44">
      <formula>$K$25=2</formula>
    </cfRule>
  </conditionalFormatting>
  <conditionalFormatting sqref="G31:G35">
    <cfRule type="expression" dxfId="112" priority="43">
      <formula>$K$31=2</formula>
    </cfRule>
  </conditionalFormatting>
  <conditionalFormatting sqref="G36:G37">
    <cfRule type="expression" dxfId="111" priority="45">
      <formula>$K$36+$K$37=2</formula>
    </cfRule>
  </conditionalFormatting>
  <conditionalFormatting sqref="G38:G39">
    <cfRule type="expression" dxfId="110" priority="42">
      <formula>$K$38+$K$39=2</formula>
    </cfRule>
  </conditionalFormatting>
  <conditionalFormatting sqref="G40:G42">
    <cfRule type="expression" dxfId="109" priority="4">
      <formula>$K$40+$K$41=2</formula>
    </cfRule>
  </conditionalFormatting>
  <conditionalFormatting sqref="G44:G45">
    <cfRule type="expression" dxfId="108" priority="41">
      <formula>$K$44=2</formula>
    </cfRule>
  </conditionalFormatting>
  <conditionalFormatting sqref="G46:G47">
    <cfRule type="expression" dxfId="107" priority="40">
      <formula>$K$46=2</formula>
    </cfRule>
  </conditionalFormatting>
  <conditionalFormatting sqref="G48:G49 H48">
    <cfRule type="expression" dxfId="106" priority="55">
      <formula>$F$48="－"</formula>
    </cfRule>
  </conditionalFormatting>
  <conditionalFormatting sqref="G48:G49">
    <cfRule type="expression" dxfId="105" priority="39">
      <formula>$K$48+$K$49=2</formula>
    </cfRule>
  </conditionalFormatting>
  <conditionalFormatting sqref="G50:G51 H50">
    <cfRule type="expression" dxfId="104" priority="63">
      <formula>$F$50="－"</formula>
    </cfRule>
  </conditionalFormatting>
  <conditionalFormatting sqref="G50:G51">
    <cfRule type="expression" dxfId="103" priority="38">
      <formula>$K$50+$K$51=2</formula>
    </cfRule>
  </conditionalFormatting>
  <conditionalFormatting sqref="G52:G54">
    <cfRule type="expression" dxfId="102" priority="37">
      <formula>$K$52+$K$53=2</formula>
    </cfRule>
  </conditionalFormatting>
  <conditionalFormatting sqref="G56:G57">
    <cfRule type="expression" dxfId="101" priority="36">
      <formula>$K$56+$K$57=2</formula>
    </cfRule>
  </conditionalFormatting>
  <conditionalFormatting sqref="G58:G59">
    <cfRule type="expression" dxfId="100" priority="35">
      <formula>$K$58+$K$59=2</formula>
    </cfRule>
  </conditionalFormatting>
  <conditionalFormatting sqref="G60:G61">
    <cfRule type="expression" dxfId="99" priority="34">
      <formula>$K$60+$K$61=2</formula>
    </cfRule>
  </conditionalFormatting>
  <conditionalFormatting sqref="G62:G64">
    <cfRule type="expression" dxfId="98" priority="8">
      <formula>$K$62+$K$64=2</formula>
    </cfRule>
  </conditionalFormatting>
  <conditionalFormatting sqref="G65:G66">
    <cfRule type="expression" dxfId="97" priority="1">
      <formula>$K$65+$K$66=2</formula>
    </cfRule>
  </conditionalFormatting>
  <conditionalFormatting sqref="G67:G68">
    <cfRule type="expression" dxfId="96" priority="2">
      <formula>$K$67+$K$68=2</formula>
    </cfRule>
  </conditionalFormatting>
  <conditionalFormatting sqref="G70:G71">
    <cfRule type="expression" dxfId="95" priority="32">
      <formula>$K$70+$K$71=2</formula>
    </cfRule>
  </conditionalFormatting>
  <conditionalFormatting sqref="G72:G73">
    <cfRule type="expression" dxfId="94" priority="31">
      <formula>$K$72+$K$73=2</formula>
    </cfRule>
  </conditionalFormatting>
  <conditionalFormatting sqref="G74:G75">
    <cfRule type="expression" dxfId="93" priority="30">
      <formula>$K$74+$K$75=2</formula>
    </cfRule>
  </conditionalFormatting>
  <conditionalFormatting sqref="G23:H24">
    <cfRule type="expression" dxfId="92" priority="14">
      <formula>$F$23="－"</formula>
    </cfRule>
  </conditionalFormatting>
  <conditionalFormatting sqref="G25:H30">
    <cfRule type="expression" dxfId="91" priority="13">
      <formula>$F$25="－"</formula>
    </cfRule>
  </conditionalFormatting>
  <conditionalFormatting sqref="G31:H35">
    <cfRule type="expression" dxfId="90" priority="12">
      <formula>$F$31="－"</formula>
    </cfRule>
  </conditionalFormatting>
  <conditionalFormatting sqref="G36:H37">
    <cfRule type="expression" dxfId="89" priority="66">
      <formula>$F$36="－"</formula>
    </cfRule>
  </conditionalFormatting>
  <conditionalFormatting sqref="G38:H39">
    <cfRule type="expression" dxfId="88" priority="65">
      <formula>$F$38="－"</formula>
    </cfRule>
  </conditionalFormatting>
  <conditionalFormatting sqref="G40:H42">
    <cfRule type="expression" dxfId="87" priority="5">
      <formula>$F$40="－"</formula>
    </cfRule>
  </conditionalFormatting>
  <conditionalFormatting sqref="G44:H45">
    <cfRule type="expression" dxfId="86" priority="11">
      <formula>$F$44="－"</formula>
    </cfRule>
  </conditionalFormatting>
  <conditionalFormatting sqref="G46:H47">
    <cfRule type="expression" dxfId="85" priority="10">
      <formula>$F$46="－"</formula>
    </cfRule>
  </conditionalFormatting>
  <conditionalFormatting sqref="G52:H54">
    <cfRule type="expression" dxfId="84" priority="62">
      <formula>$F$52="－"</formula>
    </cfRule>
  </conditionalFormatting>
  <conditionalFormatting sqref="G56:H57">
    <cfRule type="expression" dxfId="83" priority="28">
      <formula>$F$56="－"</formula>
    </cfRule>
  </conditionalFormatting>
  <conditionalFormatting sqref="G58:H59">
    <cfRule type="expression" dxfId="82" priority="61">
      <formula>$F$58="－"</formula>
    </cfRule>
  </conditionalFormatting>
  <conditionalFormatting sqref="G60:H61">
    <cfRule type="expression" dxfId="81" priority="60">
      <formula>$F$60="－"</formula>
    </cfRule>
  </conditionalFormatting>
  <conditionalFormatting sqref="G62:H64">
    <cfRule type="expression" dxfId="80" priority="9">
      <formula>$F$62="－"</formula>
    </cfRule>
  </conditionalFormatting>
  <conditionalFormatting sqref="G65:H66">
    <cfRule type="expression" dxfId="79" priority="59">
      <formula>$F$65="－"</formula>
    </cfRule>
  </conditionalFormatting>
  <conditionalFormatting sqref="G67:H68">
    <cfRule type="expression" dxfId="78" priority="33">
      <formula>$F$67="－"</formula>
    </cfRule>
  </conditionalFormatting>
  <conditionalFormatting sqref="G70:H71">
    <cfRule type="expression" dxfId="77" priority="58">
      <formula>$F$70="－"</formula>
    </cfRule>
  </conditionalFormatting>
  <conditionalFormatting sqref="G72:H73">
    <cfRule type="expression" dxfId="76" priority="57">
      <formula>$F$72="－"</formula>
    </cfRule>
  </conditionalFormatting>
  <conditionalFormatting sqref="G74:H75">
    <cfRule type="expression" dxfId="75" priority="56">
      <formula>$F$74="－"</formula>
    </cfRule>
  </conditionalFormatting>
  <dataValidations xWindow="964" yWindow="949" count="19">
    <dataValidation type="list" allowBlank="1" showInputMessage="1" showErrorMessage="1" errorTitle="評価基準を確認してください" error="1、0.5、0　以外は入力できません。" promptTitle="自己採点の入力" prompt="左記評価基準より点数を入力してください。" sqref="G52:G54" xr:uid="{00000000-0002-0000-0100-000000000000}">
      <formula1>$F$52:$F$54</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4:G45" xr:uid="{00000000-0002-0000-0100-000001000000}">
      <formula1>$F$44:$F$45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0:G51" xr:uid="{00000000-0002-0000-0100-000002000000}">
      <formula1>$F$50:$F$51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8:G49" xr:uid="{00000000-0002-0000-0100-000003000000}">
      <formula1>$F$48:$F$49</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6:G37" xr:uid="{00000000-0002-0000-0100-000004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5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59" xr:uid="{00000000-0002-0000-0100-000007000000}">
      <formula1>$F$58:$F$59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0:G61" xr:uid="{00000000-0002-0000-0100-000008000000}">
      <formula1>$F$60:$F$61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5:G68" xr:uid="{00000000-0002-0000-0100-000009000000}">
      <formula1>$F$65:$F$66</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70:G71" xr:uid="{00000000-0002-0000-0100-00000A000000}">
      <formula1>$F$70:$F$71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2:G73" xr:uid="{00000000-0002-0000-0100-00000B000000}">
      <formula1>$F$72:$F$73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4:G75" xr:uid="{00000000-0002-0000-0100-00000C000000}">
      <formula1>$F$74:$F$75</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6:G47" xr:uid="{00000000-0002-0000-0100-00000D000000}">
      <formula1>$F$46:$F$47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1:G35" xr:uid="{00000000-0002-0000-0100-00000E000000}">
      <formula1>$F$31:$F$35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3:G24" xr:uid="{00000000-0002-0000-0100-00000F000000}">
      <formula1>$F$23:$F$24</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5:G30" xr:uid="{00000000-0002-0000-0100-000010000000}">
      <formula1>$F$25:$F$30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0:G42" xr:uid="{00000000-0002-0000-0100-000011000000}">
      <formula1>$F$40:$F$42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2:G64" xr:uid="{00000000-0002-0000-0100-000012000000}">
      <formula1>$F$62:$F$64</formula1>
    </dataValidation>
  </dataValidations>
  <printOptions horizontalCentered="1"/>
  <pageMargins left="0.59055118110236227" right="0.59055118110236227" top="0.23622047244094491" bottom="0.15" header="0.15748031496062992" footer="0.18"/>
  <pageSetup paperSize="9" scale="67" orientation="portrait" r:id="rId1"/>
  <ignoredErrors>
    <ignoredError sqref="F36 F38 F46 F48 F50 F58 F60 F65 F67 F72 F74"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469" id="{14853736-B94A-4DA1-A0D1-49A8C451F8CB}">
            <xm:f>'（発注所属入力）'!$C$17='（発注所属入力）'!$I$55</xm:f>
            <x14:dxf>
              <fill>
                <patternFill>
                  <bgColor theme="0" tint="-0.499984740745262"/>
                </patternFill>
              </fill>
            </x14:dxf>
          </x14:cfRule>
          <xm:sqref>C21:H21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8"/>
  <sheetViews>
    <sheetView zoomScale="70" zoomScaleNormal="70" zoomScaleSheetLayoutView="68" workbookViewId="0">
      <selection activeCell="M23" sqref="M23:M25"/>
    </sheetView>
  </sheetViews>
  <sheetFormatPr defaultColWidth="9" defaultRowHeight="13.2"/>
  <cols>
    <col min="1" max="10" width="4.59765625" style="270" customWidth="1"/>
    <col min="11" max="11" width="0.8984375" style="270" customWidth="1"/>
    <col min="12" max="12" width="3.69921875" style="270" bestFit="1" customWidth="1"/>
    <col min="13" max="13" width="5.59765625" style="270" customWidth="1"/>
    <col min="14" max="29" width="4.59765625" style="270" customWidth="1"/>
    <col min="30" max="16384" width="9" style="270"/>
  </cols>
  <sheetData>
    <row r="1" spans="1:21" ht="25.2" customHeight="1">
      <c r="A1" s="112"/>
      <c r="B1" s="352" t="str">
        <f>+IF('技術資料表紙（入札参加者）'!E6=0,"商号又は名称：　　　　　　　　　　　　　　　","商号又は名称："&amp;'技術資料表紙（入札参加者）'!E6)</f>
        <v>商号又は名称：　　　　　　　　　　　　　　　</v>
      </c>
      <c r="C1" s="353"/>
      <c r="D1" s="353"/>
      <c r="E1" s="353"/>
      <c r="F1" s="353"/>
      <c r="G1" s="353"/>
      <c r="H1" s="353"/>
      <c r="I1" s="353"/>
      <c r="J1" s="353"/>
      <c r="K1" s="353"/>
      <c r="L1" s="353"/>
      <c r="M1" s="353"/>
      <c r="N1" s="353"/>
      <c r="O1" s="353"/>
      <c r="P1" s="353"/>
      <c r="Q1" s="353"/>
      <c r="R1" s="353"/>
      <c r="S1" s="353"/>
      <c r="T1" s="353"/>
      <c r="U1" s="112"/>
    </row>
    <row r="2" spans="1:21" ht="25.2" customHeight="1">
      <c r="A2" s="112"/>
      <c r="B2" s="207"/>
      <c r="C2" s="250"/>
      <c r="D2" s="250"/>
      <c r="E2" s="250"/>
      <c r="F2" s="250"/>
      <c r="G2" s="250"/>
      <c r="H2" s="250"/>
      <c r="I2" s="250"/>
      <c r="J2" s="250"/>
      <c r="K2" s="271"/>
      <c r="L2" s="250"/>
      <c r="M2" s="250"/>
      <c r="N2" s="250"/>
      <c r="O2" s="250"/>
      <c r="P2" s="250"/>
      <c r="Q2" s="250"/>
      <c r="R2" s="250"/>
      <c r="S2" s="250"/>
      <c r="T2" s="250"/>
      <c r="U2" s="112"/>
    </row>
    <row r="3" spans="1:21" ht="16.2" customHeight="1">
      <c r="A3" s="112"/>
      <c r="B3" s="112"/>
      <c r="C3" s="112"/>
      <c r="D3" s="112"/>
      <c r="E3" s="112"/>
      <c r="F3" s="112"/>
      <c r="G3" s="112"/>
      <c r="H3" s="112"/>
      <c r="I3" s="112"/>
      <c r="J3" s="112"/>
      <c r="L3" s="112"/>
      <c r="M3" s="112"/>
      <c r="N3" s="112"/>
      <c r="O3" s="112"/>
      <c r="P3" s="112"/>
      <c r="Q3" s="112"/>
      <c r="R3" s="112"/>
      <c r="S3" s="112"/>
      <c r="T3" s="112"/>
      <c r="U3" s="112"/>
    </row>
    <row r="4" spans="1:21" ht="25.2" customHeight="1">
      <c r="A4" s="112"/>
      <c r="B4" s="272" t="s">
        <v>181</v>
      </c>
      <c r="C4" s="187"/>
      <c r="D4" s="187"/>
      <c r="E4" s="187"/>
      <c r="F4" s="187"/>
      <c r="G4" s="187"/>
      <c r="H4" s="187"/>
      <c r="I4" s="187"/>
      <c r="J4" s="187"/>
      <c r="K4" s="273"/>
      <c r="L4" s="187"/>
      <c r="M4" s="187"/>
      <c r="N4" s="187"/>
      <c r="O4" s="187"/>
      <c r="P4" s="187"/>
      <c r="Q4" s="187"/>
      <c r="R4" s="187"/>
      <c r="S4" s="187"/>
      <c r="T4" s="187"/>
      <c r="U4" s="112"/>
    </row>
    <row r="5" spans="1:21" ht="25.2" customHeight="1">
      <c r="A5" s="112"/>
      <c r="B5" s="274"/>
      <c r="C5" s="112"/>
      <c r="D5" s="112"/>
      <c r="E5" s="112"/>
      <c r="F5" s="112"/>
      <c r="G5" s="112"/>
      <c r="H5" s="112"/>
      <c r="I5" s="112"/>
      <c r="J5" s="112"/>
      <c r="L5" s="112"/>
      <c r="M5" s="112"/>
      <c r="N5" s="112"/>
      <c r="O5" s="112"/>
      <c r="P5" s="112"/>
      <c r="Q5" s="112"/>
      <c r="R5" s="112"/>
      <c r="S5" s="112"/>
      <c r="T5" s="112"/>
      <c r="U5" s="112"/>
    </row>
    <row r="6" spans="1:21" ht="10.199999999999999" customHeight="1">
      <c r="A6" s="112"/>
      <c r="B6" s="112"/>
      <c r="C6" s="112"/>
      <c r="D6" s="112"/>
      <c r="E6" s="112"/>
      <c r="F6" s="112"/>
      <c r="G6" s="112"/>
      <c r="H6" s="112"/>
      <c r="I6" s="112"/>
      <c r="J6" s="112"/>
      <c r="L6" s="112"/>
      <c r="M6" s="112"/>
      <c r="N6" s="112"/>
      <c r="O6" s="112"/>
      <c r="P6" s="112"/>
      <c r="Q6" s="112"/>
      <c r="R6" s="112"/>
      <c r="S6" s="112"/>
      <c r="T6" s="112"/>
      <c r="U6" s="112"/>
    </row>
    <row r="7" spans="1:21" ht="25.2" customHeight="1">
      <c r="A7" s="275"/>
      <c r="B7" s="256">
        <v>1</v>
      </c>
      <c r="C7" s="355" t="s">
        <v>262</v>
      </c>
      <c r="D7" s="356"/>
      <c r="E7" s="356"/>
      <c r="F7" s="356"/>
      <c r="G7" s="356"/>
      <c r="H7" s="356"/>
      <c r="I7" s="356"/>
      <c r="J7" s="356"/>
      <c r="K7" s="356"/>
      <c r="L7" s="356"/>
      <c r="M7" s="356"/>
      <c r="N7" s="356"/>
      <c r="O7" s="356"/>
      <c r="P7" s="356"/>
      <c r="Q7" s="356"/>
      <c r="R7" s="356"/>
      <c r="S7" s="356"/>
      <c r="T7" s="356"/>
      <c r="U7" s="112"/>
    </row>
    <row r="8" spans="1:21" ht="10.199999999999999" customHeight="1">
      <c r="A8" s="112"/>
      <c r="B8" s="276"/>
      <c r="C8" s="356"/>
      <c r="D8" s="356"/>
      <c r="E8" s="356"/>
      <c r="F8" s="356"/>
      <c r="G8" s="356"/>
      <c r="H8" s="356"/>
      <c r="I8" s="356"/>
      <c r="J8" s="356"/>
      <c r="K8" s="356"/>
      <c r="L8" s="356"/>
      <c r="M8" s="356"/>
      <c r="N8" s="356"/>
      <c r="O8" s="356"/>
      <c r="P8" s="356"/>
      <c r="Q8" s="356"/>
      <c r="R8" s="356"/>
      <c r="S8" s="356"/>
      <c r="T8" s="356"/>
      <c r="U8" s="112"/>
    </row>
    <row r="9" spans="1:21" ht="25.2" customHeight="1">
      <c r="A9" s="275"/>
      <c r="B9" s="256">
        <v>2</v>
      </c>
      <c r="C9" s="342" t="s">
        <v>257</v>
      </c>
      <c r="D9" s="342"/>
      <c r="E9" s="342"/>
      <c r="F9" s="342"/>
      <c r="G9" s="342"/>
      <c r="H9" s="342"/>
      <c r="I9" s="342"/>
      <c r="J9" s="342"/>
      <c r="K9" s="342"/>
      <c r="L9" s="342"/>
      <c r="M9" s="342"/>
      <c r="N9" s="342"/>
      <c r="O9" s="342"/>
      <c r="P9" s="342"/>
      <c r="Q9" s="342"/>
      <c r="R9" s="342"/>
      <c r="S9" s="342"/>
      <c r="T9" s="342"/>
      <c r="U9" s="112"/>
    </row>
    <row r="10" spans="1:21" ht="10.199999999999999" customHeight="1">
      <c r="A10" s="112"/>
      <c r="B10" s="276"/>
      <c r="C10" s="342"/>
      <c r="D10" s="342"/>
      <c r="E10" s="342"/>
      <c r="F10" s="342"/>
      <c r="G10" s="342"/>
      <c r="H10" s="342"/>
      <c r="I10" s="342"/>
      <c r="J10" s="342"/>
      <c r="K10" s="342"/>
      <c r="L10" s="342"/>
      <c r="M10" s="342"/>
      <c r="N10" s="342"/>
      <c r="O10" s="342"/>
      <c r="P10" s="342"/>
      <c r="Q10" s="342"/>
      <c r="R10" s="342"/>
      <c r="S10" s="342"/>
      <c r="T10" s="342"/>
      <c r="U10" s="112"/>
    </row>
    <row r="11" spans="1:21" ht="10.199999999999999" customHeight="1">
      <c r="A11" s="112"/>
      <c r="B11" s="276"/>
      <c r="C11" s="342"/>
      <c r="D11" s="342"/>
      <c r="E11" s="342"/>
      <c r="F11" s="342"/>
      <c r="G11" s="342"/>
      <c r="H11" s="342"/>
      <c r="I11" s="342"/>
      <c r="J11" s="342"/>
      <c r="K11" s="342"/>
      <c r="L11" s="342"/>
      <c r="M11" s="342"/>
      <c r="N11" s="342"/>
      <c r="O11" s="342"/>
      <c r="P11" s="342"/>
      <c r="Q11" s="342"/>
      <c r="R11" s="342"/>
      <c r="S11" s="342"/>
      <c r="T11" s="342"/>
      <c r="U11" s="112"/>
    </row>
    <row r="12" spans="1:21" ht="25.2" customHeight="1">
      <c r="A12" s="275"/>
      <c r="B12" s="256">
        <v>3</v>
      </c>
      <c r="C12" s="355" t="s">
        <v>239</v>
      </c>
      <c r="D12" s="356"/>
      <c r="E12" s="356"/>
      <c r="F12" s="356"/>
      <c r="G12" s="356"/>
      <c r="H12" s="356"/>
      <c r="I12" s="356"/>
      <c r="J12" s="356"/>
      <c r="K12" s="356"/>
      <c r="L12" s="356"/>
      <c r="M12" s="356"/>
      <c r="N12" s="356"/>
      <c r="O12" s="356"/>
      <c r="P12" s="356"/>
      <c r="Q12" s="356"/>
      <c r="R12" s="356"/>
      <c r="S12" s="356"/>
      <c r="T12" s="356"/>
      <c r="U12" s="112"/>
    </row>
    <row r="13" spans="1:21" ht="10.199999999999999" customHeight="1">
      <c r="A13" s="112"/>
      <c r="B13" s="276"/>
      <c r="C13" s="356"/>
      <c r="D13" s="356"/>
      <c r="E13" s="356"/>
      <c r="F13" s="356"/>
      <c r="G13" s="356"/>
      <c r="H13" s="356"/>
      <c r="I13" s="356"/>
      <c r="J13" s="356"/>
      <c r="K13" s="356"/>
      <c r="L13" s="356"/>
      <c r="M13" s="356"/>
      <c r="N13" s="356"/>
      <c r="O13" s="356"/>
      <c r="P13" s="356"/>
      <c r="Q13" s="356"/>
      <c r="R13" s="356"/>
      <c r="S13" s="356"/>
      <c r="T13" s="356"/>
      <c r="U13" s="112"/>
    </row>
    <row r="14" spans="1:21" ht="25.2" customHeight="1">
      <c r="A14" s="275"/>
      <c r="B14" s="256">
        <v>4</v>
      </c>
      <c r="C14" s="342" t="s">
        <v>263</v>
      </c>
      <c r="D14" s="342"/>
      <c r="E14" s="342"/>
      <c r="F14" s="342"/>
      <c r="G14" s="342"/>
      <c r="H14" s="342"/>
      <c r="I14" s="342"/>
      <c r="J14" s="342"/>
      <c r="K14" s="342"/>
      <c r="L14" s="342"/>
      <c r="M14" s="342"/>
      <c r="N14" s="342"/>
      <c r="O14" s="342"/>
      <c r="P14" s="342"/>
      <c r="Q14" s="342"/>
      <c r="R14" s="342"/>
      <c r="S14" s="342"/>
      <c r="T14" s="342"/>
      <c r="U14" s="112"/>
    </row>
    <row r="15" spans="1:21" ht="10.199999999999999" customHeight="1">
      <c r="A15" s="112"/>
      <c r="B15" s="277"/>
      <c r="C15" s="342"/>
      <c r="D15" s="342"/>
      <c r="E15" s="342"/>
      <c r="F15" s="342"/>
      <c r="G15" s="342"/>
      <c r="H15" s="342"/>
      <c r="I15" s="342"/>
      <c r="J15" s="342"/>
      <c r="K15" s="342"/>
      <c r="L15" s="342"/>
      <c r="M15" s="342"/>
      <c r="N15" s="342"/>
      <c r="O15" s="342"/>
      <c r="P15" s="342"/>
      <c r="Q15" s="342"/>
      <c r="R15" s="342"/>
      <c r="S15" s="342"/>
      <c r="T15" s="342"/>
      <c r="U15" s="112"/>
    </row>
    <row r="16" spans="1:21" ht="10.199999999999999" customHeight="1">
      <c r="A16" s="112"/>
      <c r="B16" s="277"/>
      <c r="C16" s="342"/>
      <c r="D16" s="342"/>
      <c r="E16" s="342"/>
      <c r="F16" s="342"/>
      <c r="G16" s="342"/>
      <c r="H16" s="342"/>
      <c r="I16" s="342"/>
      <c r="J16" s="342"/>
      <c r="K16" s="342"/>
      <c r="L16" s="342"/>
      <c r="M16" s="342"/>
      <c r="N16" s="342"/>
      <c r="O16" s="342"/>
      <c r="P16" s="342"/>
      <c r="Q16" s="342"/>
      <c r="R16" s="342"/>
      <c r="S16" s="342"/>
      <c r="T16" s="342"/>
      <c r="U16" s="112"/>
    </row>
    <row r="17" spans="1:21" ht="10.199999999999999" customHeight="1">
      <c r="A17" s="112"/>
      <c r="B17" s="277"/>
      <c r="C17" s="276"/>
      <c r="D17" s="276"/>
      <c r="E17" s="276"/>
      <c r="F17" s="276"/>
      <c r="G17" s="276"/>
      <c r="H17" s="276"/>
      <c r="I17" s="276"/>
      <c r="J17" s="276"/>
      <c r="K17" s="278"/>
      <c r="L17" s="276"/>
      <c r="M17" s="276"/>
      <c r="N17" s="276"/>
      <c r="O17" s="276"/>
      <c r="P17" s="276"/>
      <c r="Q17" s="276"/>
      <c r="R17" s="276"/>
      <c r="S17" s="276"/>
      <c r="T17" s="276"/>
      <c r="U17" s="112"/>
    </row>
    <row r="18" spans="1:21" ht="25.2" customHeight="1">
      <c r="A18" s="275"/>
      <c r="B18" s="354" t="s">
        <v>167</v>
      </c>
      <c r="C18" s="354"/>
      <c r="D18" s="355" t="s">
        <v>216</v>
      </c>
      <c r="E18" s="355"/>
      <c r="F18" s="355"/>
      <c r="G18" s="355"/>
      <c r="H18" s="355"/>
      <c r="I18" s="355"/>
      <c r="J18" s="355"/>
      <c r="K18" s="355"/>
      <c r="L18" s="355"/>
      <c r="M18" s="355"/>
      <c r="N18" s="355"/>
      <c r="O18" s="355"/>
      <c r="P18" s="355"/>
      <c r="Q18" s="355"/>
      <c r="R18" s="355"/>
      <c r="S18" s="355"/>
      <c r="T18" s="355"/>
      <c r="U18" s="112"/>
    </row>
    <row r="19" spans="1:21" ht="9.75" customHeight="1">
      <c r="A19" s="112"/>
      <c r="B19" s="256"/>
      <c r="C19" s="256"/>
      <c r="D19" s="355"/>
      <c r="E19" s="355"/>
      <c r="F19" s="355"/>
      <c r="G19" s="355"/>
      <c r="H19" s="355"/>
      <c r="I19" s="355"/>
      <c r="J19" s="355"/>
      <c r="K19" s="355"/>
      <c r="L19" s="355"/>
      <c r="M19" s="355"/>
      <c r="N19" s="355"/>
      <c r="O19" s="355"/>
      <c r="P19" s="355"/>
      <c r="Q19" s="355"/>
      <c r="R19" s="355"/>
      <c r="S19" s="355"/>
      <c r="T19" s="355"/>
      <c r="U19" s="112"/>
    </row>
    <row r="20" spans="1:21" ht="25.2" customHeight="1">
      <c r="A20" s="112"/>
      <c r="B20" s="256"/>
      <c r="C20" s="256"/>
      <c r="D20" s="342" t="s">
        <v>217</v>
      </c>
      <c r="E20" s="342"/>
      <c r="F20" s="342"/>
      <c r="G20" s="342"/>
      <c r="H20" s="342"/>
      <c r="I20" s="342"/>
      <c r="J20" s="342"/>
      <c r="K20" s="342"/>
      <c r="L20" s="342"/>
      <c r="M20" s="342"/>
      <c r="N20" s="342"/>
      <c r="O20" s="342"/>
      <c r="P20" s="342"/>
      <c r="Q20" s="342"/>
      <c r="R20" s="342"/>
      <c r="S20" s="342"/>
      <c r="T20" s="342"/>
      <c r="U20" s="112"/>
    </row>
    <row r="21" spans="1:21" ht="10.199999999999999" customHeight="1">
      <c r="A21" s="112"/>
      <c r="B21" s="112"/>
      <c r="C21" s="112"/>
      <c r="D21" s="342"/>
      <c r="E21" s="342"/>
      <c r="F21" s="342"/>
      <c r="G21" s="342"/>
      <c r="H21" s="342"/>
      <c r="I21" s="342"/>
      <c r="J21" s="342"/>
      <c r="K21" s="342"/>
      <c r="L21" s="342"/>
      <c r="M21" s="342"/>
      <c r="N21" s="342"/>
      <c r="O21" s="342"/>
      <c r="P21" s="342"/>
      <c r="Q21" s="342"/>
      <c r="R21" s="342"/>
      <c r="S21" s="342"/>
      <c r="T21" s="342"/>
      <c r="U21" s="112"/>
    </row>
    <row r="22" spans="1:21" ht="25.2" customHeight="1" thickBot="1">
      <c r="A22" s="112"/>
      <c r="B22" s="112"/>
      <c r="C22" s="111" t="s">
        <v>101</v>
      </c>
      <c r="D22" s="112"/>
      <c r="E22" s="112"/>
      <c r="F22" s="112"/>
      <c r="G22" s="112"/>
      <c r="H22" s="112"/>
      <c r="I22" s="112"/>
      <c r="J22" s="112"/>
      <c r="L22" s="112"/>
      <c r="M22" s="112"/>
      <c r="N22" s="112"/>
      <c r="O22" s="111" t="s">
        <v>190</v>
      </c>
      <c r="P22" s="112"/>
      <c r="Q22" s="112"/>
      <c r="R22" s="112"/>
      <c r="S22" s="113"/>
      <c r="T22" s="114"/>
      <c r="U22" s="112"/>
    </row>
    <row r="23" spans="1:21" ht="25.2" customHeight="1" thickBot="1">
      <c r="A23" s="112"/>
      <c r="B23" s="112"/>
      <c r="C23" s="343" t="s">
        <v>100</v>
      </c>
      <c r="D23" s="344"/>
      <c r="E23" s="345"/>
      <c r="F23" s="332"/>
      <c r="G23" s="332"/>
      <c r="H23" s="332"/>
      <c r="I23" s="332"/>
      <c r="J23" s="332"/>
      <c r="K23" s="279"/>
      <c r="L23" s="326" t="s">
        <v>240</v>
      </c>
      <c r="M23" s="329"/>
      <c r="N23" s="112"/>
      <c r="O23" s="333"/>
      <c r="P23" s="334"/>
      <c r="Q23" s="334"/>
      <c r="R23" s="334"/>
      <c r="S23" s="334"/>
      <c r="T23" s="335"/>
      <c r="U23" s="112"/>
    </row>
    <row r="24" spans="1:21" ht="25.2" customHeight="1">
      <c r="A24" s="112"/>
      <c r="B24" s="112"/>
      <c r="C24" s="346" t="s">
        <v>131</v>
      </c>
      <c r="D24" s="347"/>
      <c r="E24" s="348"/>
      <c r="F24" s="324"/>
      <c r="G24" s="324"/>
      <c r="H24" s="324"/>
      <c r="I24" s="324"/>
      <c r="J24" s="324"/>
      <c r="K24" s="280"/>
      <c r="L24" s="327"/>
      <c r="M24" s="330"/>
      <c r="N24" s="112"/>
      <c r="O24" s="336"/>
      <c r="P24" s="337"/>
      <c r="Q24" s="337"/>
      <c r="R24" s="337"/>
      <c r="S24" s="337"/>
      <c r="T24" s="338"/>
      <c r="U24" s="112"/>
    </row>
    <row r="25" spans="1:21" ht="25.2" customHeight="1" thickBot="1">
      <c r="A25" s="112"/>
      <c r="B25" s="112"/>
      <c r="C25" s="349"/>
      <c r="D25" s="350"/>
      <c r="E25" s="351"/>
      <c r="F25" s="325"/>
      <c r="G25" s="325"/>
      <c r="H25" s="325"/>
      <c r="I25" s="325"/>
      <c r="J25" s="325"/>
      <c r="K25" s="280"/>
      <c r="L25" s="328"/>
      <c r="M25" s="331"/>
      <c r="N25" s="112"/>
      <c r="O25" s="339"/>
      <c r="P25" s="340"/>
      <c r="Q25" s="340"/>
      <c r="R25" s="340"/>
      <c r="S25" s="340"/>
      <c r="T25" s="341"/>
      <c r="U25" s="112"/>
    </row>
    <row r="26" spans="1:21" ht="25.2" customHeight="1">
      <c r="A26" s="112"/>
      <c r="B26" s="112"/>
      <c r="C26" s="112"/>
      <c r="D26" s="112"/>
      <c r="E26" s="112"/>
      <c r="F26" s="112"/>
      <c r="G26" s="112"/>
      <c r="H26" s="112"/>
      <c r="I26" s="112"/>
      <c r="J26" s="112"/>
      <c r="L26" s="112"/>
      <c r="M26" s="112"/>
      <c r="N26" s="112"/>
      <c r="O26" s="112"/>
      <c r="P26" s="112"/>
      <c r="Q26" s="112"/>
      <c r="R26" s="112"/>
      <c r="S26" s="112"/>
      <c r="T26" s="112"/>
      <c r="U26" s="112"/>
    </row>
    <row r="27" spans="1:21" ht="25.2" customHeight="1" thickBot="1">
      <c r="A27" s="112"/>
      <c r="B27" s="112"/>
      <c r="C27" s="111" t="s">
        <v>102</v>
      </c>
      <c r="D27" s="112"/>
      <c r="E27" s="112"/>
      <c r="F27" s="112"/>
      <c r="G27" s="112"/>
      <c r="H27" s="112"/>
      <c r="I27" s="112"/>
      <c r="J27" s="112"/>
      <c r="L27" s="112"/>
      <c r="M27" s="112"/>
      <c r="N27" s="112"/>
      <c r="O27" s="111" t="s">
        <v>190</v>
      </c>
      <c r="P27" s="112"/>
      <c r="Q27" s="112"/>
      <c r="R27" s="112"/>
      <c r="S27" s="113"/>
      <c r="T27" s="114"/>
      <c r="U27" s="112"/>
    </row>
    <row r="28" spans="1:21" ht="25.2" customHeight="1" thickBot="1">
      <c r="A28" s="112"/>
      <c r="B28" s="112"/>
      <c r="C28" s="343" t="s">
        <v>100</v>
      </c>
      <c r="D28" s="344"/>
      <c r="E28" s="345"/>
      <c r="F28" s="332"/>
      <c r="G28" s="332"/>
      <c r="H28" s="332"/>
      <c r="I28" s="332"/>
      <c r="J28" s="332"/>
      <c r="K28" s="279"/>
      <c r="L28" s="326" t="s">
        <v>240</v>
      </c>
      <c r="M28" s="329"/>
      <c r="N28" s="112"/>
      <c r="O28" s="333"/>
      <c r="P28" s="334"/>
      <c r="Q28" s="334"/>
      <c r="R28" s="334"/>
      <c r="S28" s="334"/>
      <c r="T28" s="335"/>
      <c r="U28" s="112"/>
    </row>
    <row r="29" spans="1:21" ht="25.2" customHeight="1">
      <c r="A29" s="112"/>
      <c r="B29" s="112"/>
      <c r="C29" s="346" t="s">
        <v>131</v>
      </c>
      <c r="D29" s="347"/>
      <c r="E29" s="348"/>
      <c r="F29" s="324"/>
      <c r="G29" s="324"/>
      <c r="H29" s="324"/>
      <c r="I29" s="324"/>
      <c r="J29" s="324"/>
      <c r="K29" s="280"/>
      <c r="L29" s="327"/>
      <c r="M29" s="330"/>
      <c r="N29" s="112"/>
      <c r="O29" s="336"/>
      <c r="P29" s="337"/>
      <c r="Q29" s="337"/>
      <c r="R29" s="337"/>
      <c r="S29" s="337"/>
      <c r="T29" s="338"/>
      <c r="U29" s="112"/>
    </row>
    <row r="30" spans="1:21" ht="25.2" customHeight="1" thickBot="1">
      <c r="A30" s="112"/>
      <c r="B30" s="112"/>
      <c r="C30" s="349"/>
      <c r="D30" s="350"/>
      <c r="E30" s="351"/>
      <c r="F30" s="325"/>
      <c r="G30" s="325"/>
      <c r="H30" s="325"/>
      <c r="I30" s="325"/>
      <c r="J30" s="325"/>
      <c r="K30" s="280"/>
      <c r="L30" s="328"/>
      <c r="M30" s="331"/>
      <c r="N30" s="112"/>
      <c r="O30" s="339"/>
      <c r="P30" s="340"/>
      <c r="Q30" s="340"/>
      <c r="R30" s="340"/>
      <c r="S30" s="340"/>
      <c r="T30" s="341"/>
      <c r="U30" s="112"/>
    </row>
    <row r="31" spans="1:21" ht="25.2" customHeight="1">
      <c r="A31" s="112"/>
      <c r="B31" s="112"/>
      <c r="C31" s="112"/>
      <c r="D31" s="112"/>
      <c r="E31" s="112"/>
      <c r="F31" s="112"/>
      <c r="G31" s="112"/>
      <c r="H31" s="112"/>
      <c r="I31" s="112"/>
      <c r="J31" s="112"/>
      <c r="L31" s="112"/>
      <c r="M31" s="112"/>
      <c r="N31" s="112"/>
      <c r="O31" s="112"/>
      <c r="P31" s="112"/>
      <c r="Q31" s="112"/>
      <c r="R31" s="112"/>
      <c r="S31" s="112"/>
      <c r="T31" s="112"/>
      <c r="U31" s="112"/>
    </row>
    <row r="32" spans="1:21" ht="25.2" customHeight="1" thickBot="1">
      <c r="A32" s="112"/>
      <c r="B32" s="112"/>
      <c r="C32" s="111" t="s">
        <v>103</v>
      </c>
      <c r="D32" s="112"/>
      <c r="E32" s="112"/>
      <c r="F32" s="112"/>
      <c r="G32" s="112"/>
      <c r="H32" s="112"/>
      <c r="I32" s="112"/>
      <c r="J32" s="112"/>
      <c r="L32" s="112"/>
      <c r="M32" s="112"/>
      <c r="N32" s="112"/>
      <c r="O32" s="111" t="s">
        <v>190</v>
      </c>
      <c r="P32" s="112"/>
      <c r="Q32" s="112"/>
      <c r="R32" s="112"/>
      <c r="S32" s="113"/>
      <c r="T32" s="114"/>
      <c r="U32" s="112"/>
    </row>
    <row r="33" spans="1:21" ht="25.2" customHeight="1" thickBot="1">
      <c r="A33" s="112"/>
      <c r="B33" s="112"/>
      <c r="C33" s="343" t="s">
        <v>100</v>
      </c>
      <c r="D33" s="344"/>
      <c r="E33" s="345"/>
      <c r="F33" s="332"/>
      <c r="G33" s="332"/>
      <c r="H33" s="332"/>
      <c r="I33" s="332"/>
      <c r="J33" s="332"/>
      <c r="K33" s="279"/>
      <c r="L33" s="326" t="s">
        <v>240</v>
      </c>
      <c r="M33" s="329"/>
      <c r="N33" s="112"/>
      <c r="O33" s="333"/>
      <c r="P33" s="334"/>
      <c r="Q33" s="334"/>
      <c r="R33" s="334"/>
      <c r="S33" s="334"/>
      <c r="T33" s="335"/>
      <c r="U33" s="112"/>
    </row>
    <row r="34" spans="1:21" ht="25.2" customHeight="1">
      <c r="A34" s="112"/>
      <c r="B34" s="112"/>
      <c r="C34" s="346" t="s">
        <v>131</v>
      </c>
      <c r="D34" s="347"/>
      <c r="E34" s="348"/>
      <c r="F34" s="324"/>
      <c r="G34" s="324"/>
      <c r="H34" s="324"/>
      <c r="I34" s="324"/>
      <c r="J34" s="324"/>
      <c r="K34" s="280"/>
      <c r="L34" s="327"/>
      <c r="M34" s="330"/>
      <c r="N34" s="112"/>
      <c r="O34" s="336"/>
      <c r="P34" s="337"/>
      <c r="Q34" s="337"/>
      <c r="R34" s="337"/>
      <c r="S34" s="337"/>
      <c r="T34" s="338"/>
      <c r="U34" s="112"/>
    </row>
    <row r="35" spans="1:21" ht="25.2" customHeight="1" thickBot="1">
      <c r="A35" s="112"/>
      <c r="B35" s="112"/>
      <c r="C35" s="349"/>
      <c r="D35" s="350"/>
      <c r="E35" s="351"/>
      <c r="F35" s="325"/>
      <c r="G35" s="325"/>
      <c r="H35" s="325"/>
      <c r="I35" s="325"/>
      <c r="J35" s="325"/>
      <c r="K35" s="280"/>
      <c r="L35" s="328"/>
      <c r="M35" s="331"/>
      <c r="N35" s="112"/>
      <c r="O35" s="339"/>
      <c r="P35" s="340"/>
      <c r="Q35" s="340"/>
      <c r="R35" s="340"/>
      <c r="S35" s="340"/>
      <c r="T35" s="341"/>
      <c r="U35" s="112"/>
    </row>
    <row r="36" spans="1:21" ht="25.2" customHeight="1">
      <c r="A36" s="112"/>
      <c r="B36" s="112"/>
      <c r="C36" s="112"/>
      <c r="D36" s="112"/>
      <c r="E36" s="112"/>
      <c r="F36" s="112"/>
      <c r="G36" s="112"/>
      <c r="H36" s="112"/>
      <c r="I36" s="112"/>
      <c r="J36" s="112"/>
      <c r="L36" s="112"/>
      <c r="M36" s="112"/>
      <c r="N36" s="112"/>
      <c r="O36" s="112"/>
      <c r="P36" s="112"/>
      <c r="Q36" s="112"/>
      <c r="R36" s="112"/>
      <c r="S36" s="112"/>
      <c r="T36" s="112"/>
      <c r="U36" s="112"/>
    </row>
    <row r="37" spans="1:21" ht="25.2" customHeight="1" thickBot="1">
      <c r="A37" s="112"/>
      <c r="B37" s="112"/>
      <c r="C37" s="111" t="s">
        <v>104</v>
      </c>
      <c r="D37" s="112"/>
      <c r="E37" s="112"/>
      <c r="F37" s="112"/>
      <c r="G37" s="112"/>
      <c r="H37" s="112"/>
      <c r="I37" s="112"/>
      <c r="J37" s="112"/>
      <c r="L37" s="112"/>
      <c r="M37" s="112"/>
      <c r="N37" s="112"/>
      <c r="O37" s="111" t="s">
        <v>190</v>
      </c>
      <c r="P37" s="112"/>
      <c r="Q37" s="112"/>
      <c r="R37" s="112"/>
      <c r="S37" s="113"/>
      <c r="T37" s="114"/>
      <c r="U37" s="112"/>
    </row>
    <row r="38" spans="1:21" ht="25.2" customHeight="1" thickBot="1">
      <c r="A38" s="112"/>
      <c r="B38" s="112"/>
      <c r="C38" s="343" t="s">
        <v>100</v>
      </c>
      <c r="D38" s="344"/>
      <c r="E38" s="345"/>
      <c r="F38" s="332"/>
      <c r="G38" s="332"/>
      <c r="H38" s="332"/>
      <c r="I38" s="332"/>
      <c r="J38" s="332"/>
      <c r="K38" s="279"/>
      <c r="L38" s="326" t="s">
        <v>240</v>
      </c>
      <c r="M38" s="329"/>
      <c r="N38" s="112"/>
      <c r="O38" s="333"/>
      <c r="P38" s="334"/>
      <c r="Q38" s="334"/>
      <c r="R38" s="334"/>
      <c r="S38" s="334"/>
      <c r="T38" s="335"/>
      <c r="U38" s="112"/>
    </row>
    <row r="39" spans="1:21" ht="25.2" customHeight="1">
      <c r="A39" s="112"/>
      <c r="B39" s="112"/>
      <c r="C39" s="346" t="s">
        <v>131</v>
      </c>
      <c r="D39" s="347"/>
      <c r="E39" s="348"/>
      <c r="F39" s="324"/>
      <c r="G39" s="324"/>
      <c r="H39" s="324"/>
      <c r="I39" s="324"/>
      <c r="J39" s="324"/>
      <c r="K39" s="280"/>
      <c r="L39" s="327"/>
      <c r="M39" s="330"/>
      <c r="N39" s="112"/>
      <c r="O39" s="336"/>
      <c r="P39" s="337"/>
      <c r="Q39" s="337"/>
      <c r="R39" s="337"/>
      <c r="S39" s="337"/>
      <c r="T39" s="338"/>
      <c r="U39" s="112"/>
    </row>
    <row r="40" spans="1:21" ht="25.2" customHeight="1" thickBot="1">
      <c r="A40" s="112"/>
      <c r="B40" s="112"/>
      <c r="C40" s="349"/>
      <c r="D40" s="350"/>
      <c r="E40" s="351"/>
      <c r="F40" s="325"/>
      <c r="G40" s="325"/>
      <c r="H40" s="325"/>
      <c r="I40" s="325"/>
      <c r="J40" s="325"/>
      <c r="K40" s="280"/>
      <c r="L40" s="328"/>
      <c r="M40" s="331"/>
      <c r="N40" s="112"/>
      <c r="O40" s="339"/>
      <c r="P40" s="340"/>
      <c r="Q40" s="340"/>
      <c r="R40" s="340"/>
      <c r="S40" s="340"/>
      <c r="T40" s="341"/>
      <c r="U40" s="112"/>
    </row>
    <row r="41" spans="1:21" ht="25.2" customHeight="1">
      <c r="A41" s="112"/>
      <c r="B41" s="112"/>
      <c r="C41" s="112"/>
      <c r="D41" s="112"/>
      <c r="E41" s="112"/>
      <c r="F41" s="112"/>
      <c r="G41" s="112"/>
      <c r="H41" s="112"/>
      <c r="I41" s="112"/>
      <c r="J41" s="112"/>
      <c r="L41" s="112"/>
      <c r="M41" s="112"/>
      <c r="N41" s="112"/>
      <c r="O41" s="112"/>
      <c r="P41" s="112"/>
      <c r="Q41" s="112"/>
      <c r="R41" s="112"/>
      <c r="S41" s="112"/>
      <c r="T41" s="112"/>
      <c r="U41" s="112"/>
    </row>
    <row r="42" spans="1:21" ht="25.2" customHeight="1" thickBot="1">
      <c r="A42" s="112"/>
      <c r="B42" s="112"/>
      <c r="C42" s="111" t="s">
        <v>105</v>
      </c>
      <c r="D42" s="112"/>
      <c r="E42" s="112"/>
      <c r="F42" s="112"/>
      <c r="G42" s="112"/>
      <c r="H42" s="112"/>
      <c r="I42" s="112"/>
      <c r="J42" s="112"/>
      <c r="L42" s="112"/>
      <c r="M42" s="112"/>
      <c r="N42" s="112"/>
      <c r="O42" s="111" t="s">
        <v>190</v>
      </c>
      <c r="P42" s="112"/>
      <c r="Q42" s="112"/>
      <c r="R42" s="112"/>
      <c r="S42" s="113"/>
      <c r="T42" s="114"/>
      <c r="U42" s="112"/>
    </row>
    <row r="43" spans="1:21" ht="25.2" customHeight="1" thickBot="1">
      <c r="A43" s="112"/>
      <c r="B43" s="112"/>
      <c r="C43" s="343" t="s">
        <v>100</v>
      </c>
      <c r="D43" s="344"/>
      <c r="E43" s="345"/>
      <c r="F43" s="332"/>
      <c r="G43" s="332"/>
      <c r="H43" s="332"/>
      <c r="I43" s="332"/>
      <c r="J43" s="332"/>
      <c r="K43" s="279"/>
      <c r="L43" s="326" t="s">
        <v>240</v>
      </c>
      <c r="M43" s="329"/>
      <c r="N43" s="112"/>
      <c r="O43" s="333"/>
      <c r="P43" s="334"/>
      <c r="Q43" s="334"/>
      <c r="R43" s="334"/>
      <c r="S43" s="334"/>
      <c r="T43" s="335"/>
      <c r="U43" s="112"/>
    </row>
    <row r="44" spans="1:21" ht="25.2" customHeight="1">
      <c r="A44" s="112"/>
      <c r="B44" s="112"/>
      <c r="C44" s="346" t="s">
        <v>131</v>
      </c>
      <c r="D44" s="347"/>
      <c r="E44" s="348"/>
      <c r="F44" s="324"/>
      <c r="G44" s="324"/>
      <c r="H44" s="324"/>
      <c r="I44" s="324"/>
      <c r="J44" s="324"/>
      <c r="K44" s="280"/>
      <c r="L44" s="327"/>
      <c r="M44" s="330"/>
      <c r="N44" s="112"/>
      <c r="O44" s="336"/>
      <c r="P44" s="337"/>
      <c r="Q44" s="337"/>
      <c r="R44" s="337"/>
      <c r="S44" s="337"/>
      <c r="T44" s="338"/>
      <c r="U44" s="112"/>
    </row>
    <row r="45" spans="1:21" ht="25.2" customHeight="1" thickBot="1">
      <c r="A45" s="112"/>
      <c r="B45" s="112"/>
      <c r="C45" s="349"/>
      <c r="D45" s="350"/>
      <c r="E45" s="351"/>
      <c r="F45" s="325"/>
      <c r="G45" s="325"/>
      <c r="H45" s="325"/>
      <c r="I45" s="325"/>
      <c r="J45" s="325"/>
      <c r="K45" s="280"/>
      <c r="L45" s="328"/>
      <c r="M45" s="331"/>
      <c r="N45" s="112"/>
      <c r="O45" s="339"/>
      <c r="P45" s="340"/>
      <c r="Q45" s="340"/>
      <c r="R45" s="340"/>
      <c r="S45" s="340"/>
      <c r="T45" s="341"/>
      <c r="U45" s="112"/>
    </row>
    <row r="46" spans="1:21" ht="25.2" customHeight="1">
      <c r="A46" s="112"/>
      <c r="B46" s="112"/>
      <c r="C46" s="112"/>
      <c r="D46" s="112"/>
      <c r="E46" s="112"/>
      <c r="F46" s="112"/>
      <c r="G46" s="112"/>
      <c r="H46" s="112"/>
      <c r="I46" s="112"/>
      <c r="J46" s="112"/>
      <c r="L46" s="112"/>
      <c r="M46" s="112"/>
      <c r="N46" s="112"/>
      <c r="O46" s="112"/>
      <c r="P46" s="112"/>
      <c r="Q46" s="112"/>
      <c r="R46" s="112"/>
      <c r="S46" s="112"/>
      <c r="T46" s="112"/>
      <c r="U46" s="112"/>
    </row>
    <row r="47" spans="1:21" ht="25.2" customHeight="1">
      <c r="A47" s="112" t="s">
        <v>240</v>
      </c>
      <c r="B47" s="112"/>
      <c r="C47" s="112"/>
      <c r="D47" s="112"/>
      <c r="E47" s="112"/>
      <c r="F47" s="112"/>
      <c r="G47" s="112"/>
      <c r="H47" s="112"/>
      <c r="I47" s="112"/>
      <c r="J47" s="112"/>
      <c r="L47" s="112"/>
      <c r="M47" s="112"/>
      <c r="N47" s="112"/>
      <c r="O47" s="112"/>
      <c r="P47" s="112"/>
      <c r="Q47" s="112"/>
      <c r="R47" s="112"/>
      <c r="S47" s="112"/>
      <c r="T47" s="112"/>
      <c r="U47" s="112"/>
    </row>
    <row r="48" spans="1:21" ht="25.2" customHeight="1">
      <c r="A48" s="112" t="s">
        <v>18</v>
      </c>
      <c r="B48" s="112"/>
      <c r="C48" s="112"/>
      <c r="D48" s="112"/>
      <c r="E48" s="112"/>
      <c r="F48" s="112"/>
      <c r="G48" s="112"/>
      <c r="H48" s="112"/>
      <c r="I48" s="112"/>
      <c r="J48" s="112"/>
      <c r="L48" s="112"/>
      <c r="M48" s="112"/>
      <c r="N48" s="112"/>
      <c r="O48" s="112"/>
      <c r="P48" s="112"/>
      <c r="Q48" s="112"/>
      <c r="R48" s="112"/>
      <c r="S48" s="112"/>
      <c r="T48" s="112"/>
      <c r="U48" s="112"/>
    </row>
    <row r="49" spans="1:21" ht="25.2" customHeight="1">
      <c r="A49" s="112"/>
      <c r="B49" s="112"/>
      <c r="U49" s="112"/>
    </row>
    <row r="50" spans="1:21" ht="25.2" customHeight="1">
      <c r="A50" s="112"/>
      <c r="B50" s="112"/>
    </row>
    <row r="51" spans="1:21" ht="25.2" customHeight="1">
      <c r="A51" s="112"/>
      <c r="B51" s="112"/>
    </row>
    <row r="52" spans="1:21" ht="25.2" customHeight="1">
      <c r="A52" s="112"/>
      <c r="B52" s="112"/>
    </row>
    <row r="53" spans="1:21" ht="25.2" customHeight="1">
      <c r="A53" s="112"/>
      <c r="B53" s="112"/>
    </row>
    <row r="54" spans="1:21" ht="25.2" customHeight="1">
      <c r="A54" s="112"/>
      <c r="B54" s="112"/>
    </row>
    <row r="55" spans="1:21" ht="25.2" customHeight="1">
      <c r="A55" s="112"/>
      <c r="B55" s="112"/>
    </row>
    <row r="56" spans="1:21" ht="25.2" customHeight="1"/>
    <row r="57" spans="1:21" ht="25.2" customHeight="1"/>
    <row r="58" spans="1:21" ht="25.2" customHeight="1"/>
  </sheetData>
  <mergeCells count="43">
    <mergeCell ref="O28:T30"/>
    <mergeCell ref="B1:T1"/>
    <mergeCell ref="B18:C18"/>
    <mergeCell ref="D18:T19"/>
    <mergeCell ref="C7:T8"/>
    <mergeCell ref="C29:E30"/>
    <mergeCell ref="C12:T13"/>
    <mergeCell ref="F23:J23"/>
    <mergeCell ref="F24:J25"/>
    <mergeCell ref="C9:T11"/>
    <mergeCell ref="C14:T16"/>
    <mergeCell ref="F33:J33"/>
    <mergeCell ref="O33:T35"/>
    <mergeCell ref="O38:T40"/>
    <mergeCell ref="O43:T45"/>
    <mergeCell ref="D20:T21"/>
    <mergeCell ref="C33:E33"/>
    <mergeCell ref="C23:E23"/>
    <mergeCell ref="C24:E25"/>
    <mergeCell ref="C28:E28"/>
    <mergeCell ref="C44:E45"/>
    <mergeCell ref="C34:E35"/>
    <mergeCell ref="C38:E38"/>
    <mergeCell ref="C39:E40"/>
    <mergeCell ref="C43:E43"/>
    <mergeCell ref="F43:J43"/>
    <mergeCell ref="O23:T25"/>
    <mergeCell ref="F44:J45"/>
    <mergeCell ref="L23:L25"/>
    <mergeCell ref="M23:M25"/>
    <mergeCell ref="L28:L30"/>
    <mergeCell ref="M28:M30"/>
    <mergeCell ref="L33:L35"/>
    <mergeCell ref="M33:M35"/>
    <mergeCell ref="L38:L40"/>
    <mergeCell ref="M38:M40"/>
    <mergeCell ref="L43:L45"/>
    <mergeCell ref="M43:M45"/>
    <mergeCell ref="F34:J35"/>
    <mergeCell ref="F38:J38"/>
    <mergeCell ref="F39:J40"/>
    <mergeCell ref="F28:J28"/>
    <mergeCell ref="F29:J30"/>
  </mergeCells>
  <phoneticPr fontId="1"/>
  <dataValidations count="1">
    <dataValidation type="list" allowBlank="1" showInputMessage="1" showErrorMessage="1" sqref="M33:M35 M43:M45 M28:M30 M38:M40 M23:M25" xr:uid="{E014F842-96D6-49DB-977B-05329610EEDC}">
      <formula1>$A$48</formula1>
    </dataValidation>
  </dataValidations>
  <printOptions horizontalCentered="1"/>
  <pageMargins left="0.59055118110236227" right="0.78740157480314965" top="0.59055118110236227" bottom="0.55118110236220474"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J186"/>
  <sheetViews>
    <sheetView view="pageBreakPreview" zoomScale="76" zoomScaleNormal="70" zoomScaleSheetLayoutView="100" workbookViewId="0">
      <selection activeCell="S14" sqref="S14"/>
    </sheetView>
  </sheetViews>
  <sheetFormatPr defaultColWidth="9" defaultRowHeight="18"/>
  <cols>
    <col min="1" max="1" width="9" style="70"/>
    <col min="2" max="2" width="3.09765625" style="70" customWidth="1"/>
    <col min="3" max="3" width="2.19921875" style="85" customWidth="1"/>
    <col min="4" max="6" width="5.59765625" style="85" customWidth="1"/>
    <col min="7" max="32" width="3.69921875" style="85" customWidth="1"/>
    <col min="33" max="33" width="2.59765625" style="85" customWidth="1"/>
    <col min="34" max="34" width="6.59765625" style="85" customWidth="1"/>
    <col min="35" max="35" width="3.8984375" style="86" customWidth="1"/>
    <col min="36" max="52" width="9" style="86"/>
    <col min="53" max="16384" width="9" style="85"/>
  </cols>
  <sheetData>
    <row r="6" spans="1:52">
      <c r="A6" s="127"/>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206"/>
      <c r="AG6" s="127"/>
      <c r="AH6" s="127"/>
      <c r="AI6" s="128"/>
      <c r="AJ6" s="128"/>
    </row>
    <row r="7" spans="1:52" ht="19.2">
      <c r="A7" s="127"/>
      <c r="B7" s="127"/>
      <c r="C7" s="127"/>
      <c r="D7" s="111" t="s">
        <v>132</v>
      </c>
      <c r="E7" s="281"/>
      <c r="F7" s="281"/>
      <c r="G7" s="433" t="str">
        <f>+IF('技術資料表紙（入札参加者）'!E6=0,"商号又は名称：　　　　　　　　　　　　　　　","商号又は名称："&amp;'技術資料表紙（入札参加者）'!E6)</f>
        <v>商号又は名称：　　　　　　　　　　　　　　　</v>
      </c>
      <c r="H7" s="433"/>
      <c r="I7" s="433"/>
      <c r="J7" s="433"/>
      <c r="K7" s="433"/>
      <c r="L7" s="433"/>
      <c r="M7" s="433"/>
      <c r="N7" s="433"/>
      <c r="O7" s="433"/>
      <c r="P7" s="433"/>
      <c r="Q7" s="433"/>
      <c r="R7" s="433"/>
      <c r="S7" s="433"/>
      <c r="T7" s="433"/>
      <c r="U7" s="433"/>
      <c r="V7" s="433"/>
      <c r="W7" s="433"/>
      <c r="X7" s="433"/>
      <c r="Y7" s="433"/>
      <c r="Z7" s="433"/>
      <c r="AA7" s="433"/>
      <c r="AB7" s="433"/>
      <c r="AC7" s="433"/>
      <c r="AD7" s="433"/>
      <c r="AE7" s="433"/>
      <c r="AF7" s="433"/>
      <c r="AG7" s="127"/>
      <c r="AH7" s="127"/>
      <c r="AI7" s="128"/>
      <c r="AJ7" s="128"/>
    </row>
    <row r="8" spans="1:52" ht="14.1" customHeight="1">
      <c r="A8" s="127"/>
      <c r="B8" s="127"/>
      <c r="C8" s="127"/>
      <c r="D8" s="127"/>
      <c r="E8" s="127"/>
      <c r="F8" s="127"/>
      <c r="G8" s="127"/>
      <c r="H8" s="127"/>
      <c r="I8" s="127"/>
      <c r="J8" s="123"/>
      <c r="K8" s="123"/>
      <c r="L8" s="123"/>
      <c r="M8" s="123"/>
      <c r="N8" s="123"/>
      <c r="O8" s="123"/>
      <c r="P8" s="123"/>
      <c r="Q8" s="123"/>
      <c r="R8" s="123"/>
      <c r="S8" s="123"/>
      <c r="T8" s="123"/>
      <c r="U8" s="123"/>
      <c r="V8" s="123"/>
      <c r="W8" s="123"/>
      <c r="X8" s="282"/>
      <c r="Y8" s="282"/>
      <c r="Z8" s="282"/>
      <c r="AA8" s="282"/>
      <c r="AB8" s="282"/>
      <c r="AC8" s="282"/>
      <c r="AD8" s="282"/>
      <c r="AE8" s="282"/>
      <c r="AF8" s="282"/>
      <c r="AG8" s="127"/>
      <c r="AH8" s="127"/>
      <c r="AI8" s="128"/>
      <c r="AJ8" s="128"/>
    </row>
    <row r="9" spans="1:52" ht="31.8">
      <c r="A9" s="127"/>
      <c r="B9" s="127"/>
      <c r="C9" s="127"/>
      <c r="D9" s="175" t="s">
        <v>133</v>
      </c>
      <c r="E9" s="176"/>
      <c r="F9" s="176"/>
      <c r="G9" s="176"/>
      <c r="H9" s="176"/>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27"/>
      <c r="AH9" s="127"/>
      <c r="AI9" s="128"/>
      <c r="AJ9" s="128"/>
    </row>
    <row r="10" spans="1:52" ht="10.95" customHeight="1">
      <c r="A10" s="127"/>
      <c r="B10" s="127"/>
      <c r="C10" s="127"/>
      <c r="D10" s="175"/>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c r="AH10" s="127"/>
      <c r="AI10" s="128"/>
      <c r="AJ10" s="128"/>
    </row>
    <row r="11" spans="1:52" ht="26.4">
      <c r="A11" s="127"/>
      <c r="B11" s="127"/>
      <c r="C11" s="127"/>
      <c r="D11" s="179" t="s">
        <v>179</v>
      </c>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c r="AH11" s="127"/>
      <c r="AI11" s="128"/>
      <c r="AJ11" s="128"/>
    </row>
    <row r="12" spans="1:52" ht="26.4">
      <c r="A12" s="127"/>
      <c r="B12" s="127"/>
      <c r="C12" s="127"/>
      <c r="D12" s="178" t="s">
        <v>172</v>
      </c>
      <c r="E12" s="176"/>
      <c r="F12" s="176"/>
      <c r="G12" s="176"/>
      <c r="H12" s="176"/>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27"/>
      <c r="AH12" s="127"/>
      <c r="AI12" s="128"/>
      <c r="AJ12" s="128"/>
    </row>
    <row r="13" spans="1:52" ht="15" customHeight="1">
      <c r="A13" s="127"/>
      <c r="B13" s="127"/>
      <c r="C13" s="127"/>
      <c r="D13" s="118"/>
      <c r="E13" s="118"/>
      <c r="F13" s="118"/>
      <c r="G13" s="283"/>
      <c r="H13" s="283"/>
      <c r="I13" s="119"/>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27"/>
      <c r="AH13" s="127"/>
      <c r="AI13" s="128"/>
      <c r="AJ13" s="128"/>
    </row>
    <row r="14" spans="1:52" s="82" customFormat="1" ht="25.2" customHeight="1" thickBot="1">
      <c r="A14" s="70"/>
      <c r="B14" s="70"/>
      <c r="D14" s="83" t="s">
        <v>134</v>
      </c>
      <c r="E14" s="99"/>
      <c r="F14" s="99"/>
      <c r="G14" s="99"/>
      <c r="H14" s="99"/>
      <c r="AI14" s="84"/>
      <c r="AJ14" s="84"/>
      <c r="AK14" s="84"/>
      <c r="AL14" s="84"/>
      <c r="AM14" s="84"/>
      <c r="AN14" s="84"/>
      <c r="AO14" s="84"/>
      <c r="AP14" s="84"/>
      <c r="AQ14" s="84"/>
      <c r="AR14" s="84"/>
      <c r="AS14" s="84"/>
      <c r="AT14" s="84"/>
      <c r="AU14" s="84"/>
      <c r="AV14" s="84"/>
      <c r="AW14" s="84"/>
      <c r="AX14" s="84"/>
      <c r="AY14" s="84"/>
      <c r="AZ14" s="84"/>
    </row>
    <row r="15" spans="1:52" ht="25.2" customHeight="1">
      <c r="A15" s="127"/>
      <c r="B15" s="127"/>
      <c r="C15" s="127"/>
      <c r="D15" s="343" t="s">
        <v>59</v>
      </c>
      <c r="E15" s="344"/>
      <c r="F15" s="345"/>
      <c r="G15" s="373"/>
      <c r="H15" s="364"/>
      <c r="I15" s="364"/>
      <c r="J15" s="32" t="s">
        <v>20</v>
      </c>
      <c r="K15" s="33"/>
      <c r="L15" s="33"/>
      <c r="M15" s="34"/>
      <c r="N15" s="479" t="str">
        <f>IF(COUNTBLANK(G15:I16)=6,"　←　該当する方に○",IF(COUNTBLANK(G15:I16)=4,"　←　どちらか一方に○",""))</f>
        <v>　←　該当する方に○</v>
      </c>
      <c r="O15" s="480"/>
      <c r="P15" s="480"/>
      <c r="Q15" s="480"/>
      <c r="R15" s="480"/>
      <c r="S15" s="480"/>
      <c r="T15" s="480"/>
      <c r="U15" s="480"/>
      <c r="V15" s="480"/>
      <c r="W15" s="480"/>
      <c r="X15" s="480"/>
      <c r="Y15" s="480"/>
      <c r="Z15" s="480"/>
      <c r="AA15" s="480"/>
      <c r="AB15" s="480"/>
      <c r="AC15" s="480"/>
      <c r="AD15" s="480"/>
      <c r="AE15" s="480"/>
      <c r="AF15" s="481"/>
      <c r="AG15" s="127"/>
      <c r="AH15" s="127"/>
      <c r="AJ15" s="86" t="s">
        <v>18</v>
      </c>
    </row>
    <row r="16" spans="1:52" ht="25.2" customHeight="1" thickBot="1">
      <c r="A16" s="127"/>
      <c r="B16" s="127"/>
      <c r="C16" s="127"/>
      <c r="D16" s="476"/>
      <c r="E16" s="477"/>
      <c r="F16" s="478"/>
      <c r="G16" s="485"/>
      <c r="H16" s="486"/>
      <c r="I16" s="486"/>
      <c r="J16" s="35" t="s">
        <v>21</v>
      </c>
      <c r="K16" s="36"/>
      <c r="L16" s="36"/>
      <c r="M16" s="37"/>
      <c r="N16" s="482"/>
      <c r="O16" s="483"/>
      <c r="P16" s="483"/>
      <c r="Q16" s="483"/>
      <c r="R16" s="483"/>
      <c r="S16" s="483"/>
      <c r="T16" s="483"/>
      <c r="U16" s="483"/>
      <c r="V16" s="483"/>
      <c r="W16" s="483"/>
      <c r="X16" s="483"/>
      <c r="Y16" s="483"/>
      <c r="Z16" s="483"/>
      <c r="AA16" s="483"/>
      <c r="AB16" s="483"/>
      <c r="AC16" s="483"/>
      <c r="AD16" s="483"/>
      <c r="AE16" s="483"/>
      <c r="AF16" s="484"/>
      <c r="AG16" s="127"/>
      <c r="AH16" s="127"/>
    </row>
    <row r="17" spans="1:52" ht="25.2" customHeight="1">
      <c r="A17" s="127"/>
      <c r="B17" s="127"/>
      <c r="C17" s="127"/>
      <c r="D17" s="489" t="s">
        <v>117</v>
      </c>
      <c r="E17" s="490"/>
      <c r="F17" s="491"/>
      <c r="G17" s="492"/>
      <c r="H17" s="493"/>
      <c r="I17" s="493"/>
      <c r="J17" s="493"/>
      <c r="K17" s="493"/>
      <c r="L17" s="493"/>
      <c r="M17" s="493"/>
      <c r="N17" s="493"/>
      <c r="O17" s="493"/>
      <c r="P17" s="493"/>
      <c r="Q17" s="493"/>
      <c r="R17" s="493"/>
      <c r="S17" s="493"/>
      <c r="T17" s="493"/>
      <c r="U17" s="493"/>
      <c r="V17" s="493"/>
      <c r="W17" s="493"/>
      <c r="X17" s="493"/>
      <c r="Y17" s="493"/>
      <c r="Z17" s="493"/>
      <c r="AA17" s="493"/>
      <c r="AB17" s="493"/>
      <c r="AC17" s="493"/>
      <c r="AD17" s="493"/>
      <c r="AE17" s="493"/>
      <c r="AF17" s="494"/>
      <c r="AG17" s="127"/>
      <c r="AH17" s="127"/>
    </row>
    <row r="18" spans="1:52" ht="25.2" customHeight="1">
      <c r="A18" s="127"/>
      <c r="B18" s="127"/>
      <c r="C18" s="127"/>
      <c r="D18" s="447" t="s">
        <v>106</v>
      </c>
      <c r="E18" s="448"/>
      <c r="F18" s="449"/>
      <c r="G18" s="456"/>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8"/>
      <c r="AG18" s="127"/>
      <c r="AH18" s="127"/>
    </row>
    <row r="19" spans="1:52" ht="25.2" customHeight="1">
      <c r="A19" s="127"/>
      <c r="B19" s="127"/>
      <c r="C19" s="127"/>
      <c r="D19" s="447" t="s">
        <v>61</v>
      </c>
      <c r="E19" s="459"/>
      <c r="F19" s="460"/>
      <c r="G19" s="461" t="s">
        <v>197</v>
      </c>
      <c r="H19" s="462"/>
      <c r="I19" s="463"/>
      <c r="J19" s="463"/>
      <c r="K19" s="264" t="s">
        <v>93</v>
      </c>
      <c r="L19" s="463"/>
      <c r="M19" s="463"/>
      <c r="N19" s="264" t="s">
        <v>94</v>
      </c>
      <c r="O19" s="463"/>
      <c r="P19" s="463"/>
      <c r="Q19" s="264" t="s">
        <v>95</v>
      </c>
      <c r="R19" s="464" t="s">
        <v>113</v>
      </c>
      <c r="S19" s="465"/>
      <c r="T19" s="466" t="s">
        <v>197</v>
      </c>
      <c r="U19" s="467"/>
      <c r="V19" s="446"/>
      <c r="W19" s="446"/>
      <c r="X19" s="262" t="s">
        <v>93</v>
      </c>
      <c r="Y19" s="446"/>
      <c r="Z19" s="446"/>
      <c r="AA19" s="262" t="s">
        <v>94</v>
      </c>
      <c r="AB19" s="446"/>
      <c r="AC19" s="446"/>
      <c r="AD19" s="262" t="s">
        <v>95</v>
      </c>
      <c r="AE19" s="487" t="s">
        <v>114</v>
      </c>
      <c r="AF19" s="488"/>
      <c r="AG19" s="127"/>
      <c r="AH19" s="127"/>
    </row>
    <row r="20" spans="1:52" ht="25.2" customHeight="1">
      <c r="A20" s="127"/>
      <c r="B20" s="127"/>
      <c r="C20" s="127"/>
      <c r="D20" s="447" t="s">
        <v>64</v>
      </c>
      <c r="E20" s="448"/>
      <c r="F20" s="449"/>
      <c r="G20" s="45"/>
      <c r="H20" s="46"/>
      <c r="I20" s="46"/>
      <c r="J20" s="46"/>
      <c r="K20" s="46"/>
      <c r="L20" s="46"/>
      <c r="M20" s="46"/>
      <c r="N20" s="46"/>
      <c r="O20" s="46"/>
      <c r="P20" s="46"/>
      <c r="Q20" s="40" t="str">
        <f>IF(COUNTBLANK(G20:P20)&gt;0,"　←　10桁の番号を入力","")</f>
        <v>　←　10桁の番号を入力</v>
      </c>
      <c r="R20" s="38"/>
      <c r="S20" s="38"/>
      <c r="T20" s="38"/>
      <c r="U20" s="38"/>
      <c r="V20" s="38"/>
      <c r="W20" s="38"/>
      <c r="X20" s="38"/>
      <c r="Y20" s="38"/>
      <c r="Z20" s="38"/>
      <c r="AA20" s="38"/>
      <c r="AB20" s="38"/>
      <c r="AC20" s="38"/>
      <c r="AD20" s="38"/>
      <c r="AE20" s="38"/>
      <c r="AF20" s="39"/>
      <c r="AG20" s="127"/>
      <c r="AH20" s="127"/>
    </row>
    <row r="21" spans="1:52" ht="49.5" customHeight="1">
      <c r="A21" s="127"/>
      <c r="B21" s="127"/>
      <c r="C21" s="127"/>
      <c r="D21" s="468" t="s">
        <v>258</v>
      </c>
      <c r="E21" s="469"/>
      <c r="F21" s="470"/>
      <c r="G21" s="471"/>
      <c r="H21" s="472"/>
      <c r="I21" s="472"/>
      <c r="J21" s="473" t="s">
        <v>264</v>
      </c>
      <c r="K21" s="474"/>
      <c r="L21" s="474"/>
      <c r="M21" s="474"/>
      <c r="N21" s="474"/>
      <c r="O21" s="474"/>
      <c r="P21" s="474"/>
      <c r="Q21" s="474"/>
      <c r="R21" s="474"/>
      <c r="S21" s="474"/>
      <c r="T21" s="474"/>
      <c r="U21" s="474"/>
      <c r="V21" s="474"/>
      <c r="W21" s="474"/>
      <c r="X21" s="474"/>
      <c r="Y21" s="474"/>
      <c r="Z21" s="474"/>
      <c r="AA21" s="474"/>
      <c r="AB21" s="474"/>
      <c r="AC21" s="474"/>
      <c r="AD21" s="474"/>
      <c r="AE21" s="474"/>
      <c r="AF21" s="475"/>
      <c r="AG21" s="127"/>
      <c r="AH21" s="127"/>
    </row>
    <row r="22" spans="1:52" ht="25.2" customHeight="1">
      <c r="A22" s="127"/>
      <c r="B22" s="127"/>
      <c r="C22" s="127"/>
      <c r="D22" s="447" t="s">
        <v>259</v>
      </c>
      <c r="E22" s="448"/>
      <c r="F22" s="449"/>
      <c r="G22" s="453"/>
      <c r="H22" s="454"/>
      <c r="I22" s="454"/>
      <c r="J22" s="454"/>
      <c r="K22" s="454"/>
      <c r="L22" s="454"/>
      <c r="M22" s="454"/>
      <c r="N22" s="454"/>
      <c r="O22" s="454"/>
      <c r="P22" s="454"/>
      <c r="Q22" s="454"/>
      <c r="R22" s="454"/>
      <c r="S22" s="454"/>
      <c r="T22" s="454"/>
      <c r="U22" s="454"/>
      <c r="V22" s="454"/>
      <c r="W22" s="454"/>
      <c r="X22" s="454"/>
      <c r="Y22" s="454"/>
      <c r="Z22" s="454"/>
      <c r="AA22" s="454"/>
      <c r="AB22" s="454"/>
      <c r="AC22" s="454"/>
      <c r="AD22" s="454"/>
      <c r="AE22" s="454"/>
      <c r="AF22" s="455"/>
      <c r="AG22" s="127"/>
      <c r="AH22" s="127"/>
    </row>
    <row r="23" spans="1:52" ht="25.2" customHeight="1" thickBot="1">
      <c r="A23" s="127"/>
      <c r="B23" s="127"/>
      <c r="C23" s="127"/>
      <c r="D23" s="450"/>
      <c r="E23" s="451"/>
      <c r="F23" s="452"/>
      <c r="G23" s="454"/>
      <c r="H23" s="454"/>
      <c r="I23" s="454"/>
      <c r="J23" s="454"/>
      <c r="K23" s="454"/>
      <c r="L23" s="454"/>
      <c r="M23" s="454"/>
      <c r="N23" s="454"/>
      <c r="O23" s="454"/>
      <c r="P23" s="454"/>
      <c r="Q23" s="454"/>
      <c r="R23" s="454"/>
      <c r="S23" s="454"/>
      <c r="T23" s="454"/>
      <c r="U23" s="454"/>
      <c r="V23" s="454"/>
      <c r="W23" s="454"/>
      <c r="X23" s="454"/>
      <c r="Y23" s="454"/>
      <c r="Z23" s="454"/>
      <c r="AA23" s="454"/>
      <c r="AB23" s="454"/>
      <c r="AC23" s="454"/>
      <c r="AD23" s="454"/>
      <c r="AE23" s="454"/>
      <c r="AF23" s="455"/>
      <c r="AG23" s="127"/>
      <c r="AH23" s="127"/>
    </row>
    <row r="24" spans="1:52" ht="25.2" customHeight="1">
      <c r="A24" s="127"/>
      <c r="B24" s="127"/>
      <c r="C24" s="127"/>
      <c r="D24" s="438" t="s">
        <v>125</v>
      </c>
      <c r="E24" s="438"/>
      <c r="F24" s="438"/>
      <c r="G24" s="441" t="s">
        <v>265</v>
      </c>
      <c r="H24" s="442"/>
      <c r="I24" s="442"/>
      <c r="J24" s="442"/>
      <c r="K24" s="442"/>
      <c r="L24" s="442"/>
      <c r="M24" s="442"/>
      <c r="N24" s="442"/>
      <c r="O24" s="442"/>
      <c r="P24" s="442"/>
      <c r="Q24" s="442"/>
      <c r="R24" s="442"/>
      <c r="S24" s="442"/>
      <c r="T24" s="442"/>
      <c r="U24" s="442"/>
      <c r="V24" s="442"/>
      <c r="W24" s="442"/>
      <c r="X24" s="442"/>
      <c r="Y24" s="442"/>
      <c r="Z24" s="442"/>
      <c r="AA24" s="442"/>
      <c r="AB24" s="442"/>
      <c r="AC24" s="442"/>
      <c r="AD24" s="442"/>
      <c r="AE24" s="442"/>
      <c r="AF24" s="442"/>
      <c r="AG24" s="127"/>
      <c r="AH24" s="127"/>
      <c r="AI24" s="128"/>
    </row>
    <row r="25" spans="1:52" ht="25.2" customHeight="1">
      <c r="A25" s="127"/>
      <c r="B25" s="127"/>
      <c r="C25" s="127"/>
      <c r="D25" s="439"/>
      <c r="E25" s="439"/>
      <c r="F25" s="439"/>
      <c r="G25" s="443"/>
      <c r="H25" s="444"/>
      <c r="I25" s="444"/>
      <c r="J25" s="444"/>
      <c r="K25" s="444"/>
      <c r="L25" s="444"/>
      <c r="M25" s="444"/>
      <c r="N25" s="444"/>
      <c r="O25" s="444"/>
      <c r="P25" s="444"/>
      <c r="Q25" s="444"/>
      <c r="R25" s="444"/>
      <c r="S25" s="444"/>
      <c r="T25" s="444"/>
      <c r="U25" s="444"/>
      <c r="V25" s="444"/>
      <c r="W25" s="444"/>
      <c r="X25" s="444"/>
      <c r="Y25" s="444"/>
      <c r="Z25" s="444"/>
      <c r="AA25" s="444"/>
      <c r="AB25" s="444"/>
      <c r="AC25" s="444"/>
      <c r="AD25" s="444"/>
      <c r="AE25" s="444"/>
      <c r="AF25" s="444"/>
      <c r="AG25" s="127"/>
      <c r="AH25" s="127"/>
      <c r="AI25" s="128"/>
    </row>
    <row r="26" spans="1:52" ht="25.2" customHeight="1">
      <c r="A26" s="127"/>
      <c r="B26" s="127"/>
      <c r="C26" s="127"/>
      <c r="D26" s="440"/>
      <c r="E26" s="440"/>
      <c r="F26" s="440"/>
      <c r="G26" s="445"/>
      <c r="H26" s="445"/>
      <c r="I26" s="445"/>
      <c r="J26" s="445"/>
      <c r="K26" s="445"/>
      <c r="L26" s="445"/>
      <c r="M26" s="445"/>
      <c r="N26" s="445"/>
      <c r="O26" s="445"/>
      <c r="P26" s="445"/>
      <c r="Q26" s="445"/>
      <c r="R26" s="445"/>
      <c r="S26" s="445"/>
      <c r="T26" s="445"/>
      <c r="U26" s="445"/>
      <c r="V26" s="445"/>
      <c r="W26" s="445"/>
      <c r="X26" s="445"/>
      <c r="Y26" s="445"/>
      <c r="Z26" s="445"/>
      <c r="AA26" s="445"/>
      <c r="AB26" s="445"/>
      <c r="AC26" s="445"/>
      <c r="AD26" s="445"/>
      <c r="AE26" s="445"/>
      <c r="AF26" s="445"/>
      <c r="AG26" s="127"/>
      <c r="AH26" s="127"/>
      <c r="AI26" s="128"/>
    </row>
    <row r="27" spans="1:52" ht="25.2" customHeight="1">
      <c r="A27" s="127"/>
      <c r="B27" s="127"/>
      <c r="C27" s="127"/>
      <c r="D27" s="260"/>
      <c r="E27" s="260"/>
      <c r="F27" s="260"/>
      <c r="G27" s="164" t="s">
        <v>260</v>
      </c>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127"/>
      <c r="AH27" s="127"/>
      <c r="AI27" s="128"/>
    </row>
    <row r="28" spans="1:52" ht="7.2" customHeight="1">
      <c r="A28" s="127"/>
      <c r="B28" s="127"/>
      <c r="C28" s="127"/>
      <c r="D28" s="265"/>
      <c r="E28" s="265"/>
      <c r="F28" s="265"/>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127"/>
      <c r="AH28" s="127"/>
      <c r="AI28" s="128"/>
    </row>
    <row r="29" spans="1:52" s="82" customFormat="1" ht="25.2" customHeight="1" thickBot="1">
      <c r="A29" s="70"/>
      <c r="B29" s="70"/>
      <c r="D29" s="83" t="s">
        <v>135</v>
      </c>
      <c r="E29" s="165"/>
      <c r="F29" s="166"/>
      <c r="G29" s="167"/>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I29" s="84"/>
      <c r="AJ29" s="84"/>
      <c r="AK29" s="84"/>
      <c r="AL29" s="84"/>
      <c r="AM29" s="84"/>
      <c r="AN29" s="84"/>
      <c r="AO29" s="84"/>
      <c r="AP29" s="84"/>
      <c r="AQ29" s="84"/>
      <c r="AR29" s="84"/>
      <c r="AS29" s="84"/>
      <c r="AT29" s="84"/>
      <c r="AU29" s="84"/>
      <c r="AV29" s="84"/>
      <c r="AW29" s="84"/>
      <c r="AX29" s="84"/>
      <c r="AY29" s="84"/>
      <c r="AZ29" s="84"/>
    </row>
    <row r="30" spans="1:52" ht="25.2" customHeight="1">
      <c r="A30" s="127"/>
      <c r="B30" s="127"/>
      <c r="C30" s="127"/>
      <c r="D30" s="357" t="s">
        <v>59</v>
      </c>
      <c r="E30" s="358"/>
      <c r="F30" s="371"/>
      <c r="G30" s="373"/>
      <c r="H30" s="364"/>
      <c r="I30" s="364"/>
      <c r="J30" s="32" t="s">
        <v>20</v>
      </c>
      <c r="K30" s="33"/>
      <c r="L30" s="33"/>
      <c r="M30" s="34"/>
      <c r="N30" s="412" t="str">
        <f>IF(COUNTBLANK(G30:I31)=6,"　←　該当する方に○",IF(COUNTBLANK(G30:I31)=4,"　←　どちらか一方に○",""))</f>
        <v>　←　該当する方に○</v>
      </c>
      <c r="O30" s="413"/>
      <c r="P30" s="413"/>
      <c r="Q30" s="413"/>
      <c r="R30" s="413"/>
      <c r="S30" s="413"/>
      <c r="T30" s="413"/>
      <c r="U30" s="413"/>
      <c r="V30" s="413"/>
      <c r="W30" s="413"/>
      <c r="X30" s="413"/>
      <c r="Y30" s="413"/>
      <c r="Z30" s="413"/>
      <c r="AA30" s="413"/>
      <c r="AB30" s="413"/>
      <c r="AC30" s="413"/>
      <c r="AD30" s="413"/>
      <c r="AE30" s="413"/>
      <c r="AF30" s="413"/>
      <c r="AG30" s="127"/>
      <c r="AH30" s="127"/>
      <c r="AI30" s="128"/>
      <c r="AJ30" s="128"/>
    </row>
    <row r="31" spans="1:52" ht="25.2" customHeight="1" thickBot="1">
      <c r="A31" s="127"/>
      <c r="B31" s="127"/>
      <c r="C31" s="127"/>
      <c r="D31" s="399"/>
      <c r="E31" s="400"/>
      <c r="F31" s="401"/>
      <c r="G31" s="377"/>
      <c r="H31" s="366"/>
      <c r="I31" s="366"/>
      <c r="J31" s="42" t="s">
        <v>21</v>
      </c>
      <c r="K31" s="43"/>
      <c r="L31" s="43"/>
      <c r="M31" s="44"/>
      <c r="N31" s="414"/>
      <c r="O31" s="414"/>
      <c r="P31" s="414"/>
      <c r="Q31" s="414"/>
      <c r="R31" s="414"/>
      <c r="S31" s="414"/>
      <c r="T31" s="414"/>
      <c r="U31" s="414"/>
      <c r="V31" s="414"/>
      <c r="W31" s="414"/>
      <c r="X31" s="414"/>
      <c r="Y31" s="414"/>
      <c r="Z31" s="414"/>
      <c r="AA31" s="414"/>
      <c r="AB31" s="414"/>
      <c r="AC31" s="414"/>
      <c r="AD31" s="414"/>
      <c r="AE31" s="414"/>
      <c r="AF31" s="414"/>
      <c r="AG31" s="127"/>
      <c r="AH31" s="127"/>
      <c r="AI31" s="128"/>
      <c r="AJ31" s="128"/>
    </row>
    <row r="32" spans="1:52" ht="25.2" customHeight="1" thickBot="1">
      <c r="A32" s="127"/>
      <c r="B32" s="127"/>
      <c r="C32" s="127"/>
      <c r="D32" s="396" t="s">
        <v>136</v>
      </c>
      <c r="E32" s="436"/>
      <c r="F32" s="437"/>
      <c r="G32" s="434" t="str">
        <f>+IF(G30="〇",'様式－2b'!AN17,"")</f>
        <v/>
      </c>
      <c r="H32" s="435"/>
      <c r="I32" s="435"/>
      <c r="J32" s="58" t="s">
        <v>29</v>
      </c>
      <c r="K32" s="121" t="s">
        <v>203</v>
      </c>
      <c r="L32" s="111"/>
      <c r="M32" s="111"/>
      <c r="N32" s="111"/>
      <c r="O32" s="127"/>
      <c r="P32" s="127"/>
      <c r="Q32" s="120"/>
      <c r="R32" s="169"/>
      <c r="S32" s="169"/>
      <c r="T32" s="111"/>
      <c r="U32" s="127"/>
      <c r="V32" s="127"/>
      <c r="W32" s="127"/>
      <c r="X32" s="127"/>
      <c r="Y32" s="127"/>
      <c r="Z32" s="127"/>
      <c r="AA32" s="120"/>
      <c r="AB32" s="120"/>
      <c r="AC32" s="120"/>
      <c r="AD32" s="120"/>
      <c r="AE32" s="111"/>
      <c r="AF32" s="120"/>
      <c r="AG32" s="127"/>
      <c r="AH32" s="127"/>
      <c r="AI32" s="128"/>
      <c r="AJ32" s="128"/>
    </row>
    <row r="33" spans="1:52" ht="25.2" customHeight="1">
      <c r="A33" s="127"/>
      <c r="B33" s="127"/>
      <c r="C33" s="127"/>
      <c r="D33" s="121"/>
      <c r="E33" s="120"/>
      <c r="F33" s="120"/>
      <c r="G33" s="121" t="s">
        <v>182</v>
      </c>
      <c r="H33" s="120"/>
      <c r="I33" s="120"/>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27"/>
      <c r="AH33" s="127"/>
      <c r="AI33" s="284"/>
      <c r="AJ33" s="284"/>
      <c r="AK33" s="251"/>
      <c r="AL33" s="251"/>
      <c r="AM33" s="251"/>
      <c r="AN33" s="251"/>
      <c r="AO33" s="251"/>
      <c r="AP33" s="251"/>
      <c r="AQ33" s="251"/>
      <c r="AR33" s="251"/>
      <c r="AS33" s="251"/>
      <c r="AT33" s="251"/>
      <c r="AU33" s="251"/>
      <c r="AV33" s="251"/>
      <c r="AW33" s="251"/>
      <c r="AX33" s="251"/>
      <c r="AY33" s="251"/>
      <c r="AZ33" s="251"/>
    </row>
    <row r="34" spans="1:52" ht="9" customHeight="1">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8"/>
      <c r="AJ34" s="128"/>
    </row>
    <row r="35" spans="1:52" s="82" customFormat="1" ht="25.2" customHeight="1" thickBot="1">
      <c r="A35" s="70"/>
      <c r="B35" s="70"/>
      <c r="D35" s="83" t="s">
        <v>173</v>
      </c>
      <c r="AI35" s="84"/>
      <c r="AJ35" s="84"/>
      <c r="AK35" s="84"/>
      <c r="AL35" s="84"/>
      <c r="AM35" s="84"/>
      <c r="AN35" s="84"/>
      <c r="AO35" s="84"/>
      <c r="AP35" s="84"/>
      <c r="AQ35" s="84"/>
      <c r="AR35" s="84"/>
      <c r="AS35" s="84"/>
      <c r="AT35" s="84"/>
      <c r="AU35" s="84"/>
      <c r="AV35" s="84"/>
      <c r="AW35" s="84"/>
      <c r="AX35" s="84"/>
      <c r="AY35" s="84"/>
      <c r="AZ35" s="84"/>
    </row>
    <row r="36" spans="1:52" ht="25.2" customHeight="1">
      <c r="A36" s="127"/>
      <c r="B36" s="127"/>
      <c r="C36" s="127"/>
      <c r="D36" s="357" t="s">
        <v>59</v>
      </c>
      <c r="E36" s="358"/>
      <c r="F36" s="371"/>
      <c r="G36" s="363"/>
      <c r="H36" s="364"/>
      <c r="I36" s="364"/>
      <c r="J36" s="420" t="s">
        <v>138</v>
      </c>
      <c r="K36" s="421"/>
      <c r="L36" s="421"/>
      <c r="M36" s="421"/>
      <c r="N36" s="421"/>
      <c r="O36" s="421"/>
      <c r="P36" s="421"/>
      <c r="Q36" s="421"/>
      <c r="R36" s="421"/>
      <c r="S36" s="421"/>
      <c r="T36" s="421"/>
      <c r="U36" s="421"/>
      <c r="V36" s="421"/>
      <c r="W36" s="421"/>
      <c r="X36" s="422"/>
      <c r="Y36" s="417" t="str">
        <f>IF(COUNTBLANK(G36:I40)=15,"　←　該当するところに○",IF(COUNTBLANK(G36:I40)=13,"　←　どちらか一方に○",IF(COUNTBLANK(G36:I40)=12,"　←　いずれか一つに○",IF(COUNTBLANK(G36:I40)=11,"　←　いずれか一つに○",IF(COUNTBLANK(G36:I40)=10,"　←　いずれか一つに○","")))))</f>
        <v>　←　該当するところに○</v>
      </c>
      <c r="Z36" s="418"/>
      <c r="AA36" s="418"/>
      <c r="AB36" s="418"/>
      <c r="AC36" s="418"/>
      <c r="AD36" s="418"/>
      <c r="AE36" s="418"/>
      <c r="AF36" s="418"/>
      <c r="AG36" s="127"/>
      <c r="AH36" s="127"/>
      <c r="AI36" s="128"/>
    </row>
    <row r="37" spans="1:52" ht="25.2" customHeight="1">
      <c r="A37" s="127"/>
      <c r="B37" s="127"/>
      <c r="C37" s="127"/>
      <c r="D37" s="359"/>
      <c r="E37" s="360"/>
      <c r="F37" s="415"/>
      <c r="G37" s="369"/>
      <c r="H37" s="416"/>
      <c r="I37" s="416"/>
      <c r="J37" s="423" t="s">
        <v>139</v>
      </c>
      <c r="K37" s="424"/>
      <c r="L37" s="424"/>
      <c r="M37" s="424"/>
      <c r="N37" s="424"/>
      <c r="O37" s="424"/>
      <c r="P37" s="424"/>
      <c r="Q37" s="424"/>
      <c r="R37" s="424"/>
      <c r="S37" s="424"/>
      <c r="T37" s="424"/>
      <c r="U37" s="424"/>
      <c r="V37" s="424"/>
      <c r="W37" s="424"/>
      <c r="X37" s="425"/>
      <c r="Y37" s="419"/>
      <c r="Z37" s="418"/>
      <c r="AA37" s="418"/>
      <c r="AB37" s="418"/>
      <c r="AC37" s="418"/>
      <c r="AD37" s="418"/>
      <c r="AE37" s="418"/>
      <c r="AF37" s="418"/>
      <c r="AG37" s="127"/>
      <c r="AH37" s="127"/>
      <c r="AI37" s="128"/>
    </row>
    <row r="38" spans="1:52" ht="25.2" customHeight="1">
      <c r="A38" s="127"/>
      <c r="B38" s="127"/>
      <c r="C38" s="127"/>
      <c r="D38" s="359"/>
      <c r="E38" s="360"/>
      <c r="F38" s="415"/>
      <c r="G38" s="369"/>
      <c r="H38" s="416"/>
      <c r="I38" s="416"/>
      <c r="J38" s="423" t="s">
        <v>140</v>
      </c>
      <c r="K38" s="424"/>
      <c r="L38" s="424"/>
      <c r="M38" s="424"/>
      <c r="N38" s="424"/>
      <c r="O38" s="424"/>
      <c r="P38" s="424"/>
      <c r="Q38" s="424"/>
      <c r="R38" s="424"/>
      <c r="S38" s="424"/>
      <c r="T38" s="424"/>
      <c r="U38" s="424"/>
      <c r="V38" s="424"/>
      <c r="W38" s="424"/>
      <c r="X38" s="425"/>
      <c r="Y38" s="419"/>
      <c r="Z38" s="418"/>
      <c r="AA38" s="418"/>
      <c r="AB38" s="418"/>
      <c r="AC38" s="418"/>
      <c r="AD38" s="418"/>
      <c r="AE38" s="418"/>
      <c r="AF38" s="418"/>
      <c r="AG38" s="127"/>
      <c r="AH38" s="127"/>
      <c r="AI38" s="128"/>
    </row>
    <row r="39" spans="1:52" ht="25.2" customHeight="1">
      <c r="A39" s="127"/>
      <c r="B39" s="127"/>
      <c r="C39" s="127"/>
      <c r="D39" s="359"/>
      <c r="E39" s="360"/>
      <c r="F39" s="415"/>
      <c r="G39" s="369"/>
      <c r="H39" s="416"/>
      <c r="I39" s="416"/>
      <c r="J39" s="423" t="s">
        <v>141</v>
      </c>
      <c r="K39" s="426"/>
      <c r="L39" s="426"/>
      <c r="M39" s="426"/>
      <c r="N39" s="426"/>
      <c r="O39" s="426"/>
      <c r="P39" s="426"/>
      <c r="Q39" s="426"/>
      <c r="R39" s="426"/>
      <c r="S39" s="426"/>
      <c r="T39" s="426"/>
      <c r="U39" s="426"/>
      <c r="V39" s="426"/>
      <c r="W39" s="426"/>
      <c r="X39" s="427"/>
      <c r="Y39" s="419"/>
      <c r="Z39" s="418"/>
      <c r="AA39" s="418"/>
      <c r="AB39" s="418"/>
      <c r="AC39" s="418"/>
      <c r="AD39" s="418"/>
      <c r="AE39" s="418"/>
      <c r="AF39" s="418"/>
      <c r="AG39" s="127"/>
      <c r="AH39" s="127"/>
      <c r="AI39" s="128"/>
    </row>
    <row r="40" spans="1:52" ht="25.2" customHeight="1" thickBot="1">
      <c r="A40" s="127"/>
      <c r="B40" s="127"/>
      <c r="C40" s="127"/>
      <c r="D40" s="399"/>
      <c r="E40" s="400"/>
      <c r="F40" s="401"/>
      <c r="G40" s="365"/>
      <c r="H40" s="366"/>
      <c r="I40" s="366"/>
      <c r="J40" s="428" t="s">
        <v>108</v>
      </c>
      <c r="K40" s="429"/>
      <c r="L40" s="429"/>
      <c r="M40" s="429"/>
      <c r="N40" s="429"/>
      <c r="O40" s="429"/>
      <c r="P40" s="429"/>
      <c r="Q40" s="429"/>
      <c r="R40" s="429"/>
      <c r="S40" s="429"/>
      <c r="T40" s="430"/>
      <c r="U40" s="430"/>
      <c r="V40" s="430"/>
      <c r="W40" s="430"/>
      <c r="X40" s="431"/>
      <c r="Y40" s="419"/>
      <c r="Z40" s="418"/>
      <c r="AA40" s="418"/>
      <c r="AB40" s="418"/>
      <c r="AC40" s="418"/>
      <c r="AD40" s="418"/>
      <c r="AE40" s="418"/>
      <c r="AF40" s="418"/>
      <c r="AG40" s="127"/>
      <c r="AH40" s="127"/>
      <c r="AI40" s="128"/>
    </row>
    <row r="41" spans="1:52" ht="25.2" customHeight="1" thickBot="1">
      <c r="A41" s="127"/>
      <c r="B41" s="127"/>
      <c r="C41" s="127"/>
      <c r="D41" s="396" t="s">
        <v>137</v>
      </c>
      <c r="E41" s="436"/>
      <c r="F41" s="437"/>
      <c r="G41" s="392" t="s">
        <v>197</v>
      </c>
      <c r="H41" s="393"/>
      <c r="I41" s="384"/>
      <c r="J41" s="385"/>
      <c r="K41" s="394" t="s">
        <v>126</v>
      </c>
      <c r="L41" s="395"/>
      <c r="M41" s="396" t="s">
        <v>106</v>
      </c>
      <c r="N41" s="397"/>
      <c r="O41" s="397"/>
      <c r="P41" s="398"/>
      <c r="Q41" s="386"/>
      <c r="R41" s="385"/>
      <c r="S41" s="385"/>
      <c r="T41" s="385"/>
      <c r="U41" s="385"/>
      <c r="V41" s="385"/>
      <c r="W41" s="385"/>
      <c r="X41" s="387"/>
      <c r="Y41" s="285"/>
      <c r="Z41" s="285"/>
      <c r="AA41" s="122"/>
      <c r="AB41" s="122"/>
      <c r="AC41" s="122"/>
      <c r="AD41" s="122"/>
      <c r="AE41" s="286"/>
      <c r="AF41" s="120"/>
      <c r="AG41" s="127"/>
      <c r="AH41" s="127"/>
      <c r="AI41" s="128"/>
    </row>
    <row r="42" spans="1:52" ht="25.2" hidden="1" customHeight="1">
      <c r="A42" s="127"/>
      <c r="B42" s="127"/>
      <c r="C42" s="127"/>
      <c r="D42" s="357" t="s">
        <v>52</v>
      </c>
      <c r="E42" s="358"/>
      <c r="F42" s="371"/>
      <c r="G42" s="410"/>
      <c r="H42" s="411"/>
      <c r="I42" s="373"/>
      <c r="J42" s="407" t="s">
        <v>177</v>
      </c>
      <c r="K42" s="408"/>
      <c r="L42" s="408"/>
      <c r="M42" s="408"/>
      <c r="N42" s="408"/>
      <c r="O42" s="408"/>
      <c r="P42" s="408"/>
      <c r="Q42" s="408"/>
      <c r="R42" s="408"/>
      <c r="S42" s="408"/>
      <c r="T42" s="408"/>
      <c r="U42" s="408"/>
      <c r="V42" s="408"/>
      <c r="W42" s="408"/>
      <c r="X42" s="409"/>
      <c r="Y42" s="388" t="str">
        <f>IF(COUNTBLANK(G42:I43)=6,"　←　該当する方に○",IF(COUNTBLANK(G42:I43)=4,"　←　どちらか一方に○",""))</f>
        <v>　←　該当する方に○</v>
      </c>
      <c r="Z42" s="389"/>
      <c r="AA42" s="389"/>
      <c r="AB42" s="389"/>
      <c r="AC42" s="389"/>
      <c r="AD42" s="389"/>
      <c r="AE42" s="389"/>
      <c r="AF42" s="389"/>
      <c r="AG42" s="127"/>
      <c r="AH42" s="127"/>
      <c r="AI42" s="128"/>
    </row>
    <row r="43" spans="1:52" ht="25.2" hidden="1" customHeight="1" thickBot="1">
      <c r="A43" s="127"/>
      <c r="B43" s="127"/>
      <c r="C43" s="127"/>
      <c r="D43" s="399"/>
      <c r="E43" s="400"/>
      <c r="F43" s="401"/>
      <c r="G43" s="405"/>
      <c r="H43" s="406"/>
      <c r="I43" s="377"/>
      <c r="J43" s="402" t="s">
        <v>178</v>
      </c>
      <c r="K43" s="403"/>
      <c r="L43" s="403"/>
      <c r="M43" s="403"/>
      <c r="N43" s="403"/>
      <c r="O43" s="403"/>
      <c r="P43" s="403"/>
      <c r="Q43" s="403"/>
      <c r="R43" s="403"/>
      <c r="S43" s="403"/>
      <c r="T43" s="403"/>
      <c r="U43" s="403"/>
      <c r="V43" s="403"/>
      <c r="W43" s="403"/>
      <c r="X43" s="404"/>
      <c r="Y43" s="388"/>
      <c r="Z43" s="389"/>
      <c r="AA43" s="389"/>
      <c r="AB43" s="389"/>
      <c r="AC43" s="389"/>
      <c r="AD43" s="389"/>
      <c r="AE43" s="389"/>
      <c r="AF43" s="389"/>
      <c r="AG43" s="127"/>
      <c r="AH43" s="127"/>
      <c r="AI43" s="128"/>
    </row>
    <row r="44" spans="1:52" ht="9.6" customHeight="1">
      <c r="A44" s="127"/>
      <c r="B44" s="127"/>
      <c r="C44" s="127"/>
      <c r="D44" s="124"/>
      <c r="E44" s="125"/>
      <c r="F44" s="125"/>
      <c r="G44" s="126"/>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7"/>
      <c r="AH44" s="127"/>
      <c r="AI44" s="128"/>
    </row>
    <row r="45" spans="1:52" s="82" customFormat="1" ht="25.2" customHeight="1" thickBot="1">
      <c r="A45" s="70"/>
      <c r="B45" s="70"/>
      <c r="D45" s="83" t="s">
        <v>142</v>
      </c>
      <c r="G45" s="65"/>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I45" s="84"/>
      <c r="AJ45" s="84"/>
      <c r="AK45" s="84"/>
      <c r="AL45" s="84"/>
      <c r="AM45" s="84"/>
      <c r="AN45" s="84"/>
      <c r="AO45" s="84"/>
      <c r="AP45" s="84"/>
      <c r="AQ45" s="84"/>
      <c r="AR45" s="84"/>
      <c r="AS45" s="84"/>
      <c r="AT45" s="84"/>
      <c r="AU45" s="84"/>
      <c r="AV45" s="84"/>
      <c r="AW45" s="84"/>
      <c r="AX45" s="84"/>
      <c r="AY45" s="84"/>
      <c r="AZ45" s="84"/>
    </row>
    <row r="46" spans="1:52" ht="25.2" customHeight="1">
      <c r="A46" s="127"/>
      <c r="B46" s="127"/>
      <c r="C46" s="127"/>
      <c r="D46" s="357" t="s">
        <v>143</v>
      </c>
      <c r="E46" s="358"/>
      <c r="F46" s="371"/>
      <c r="G46" s="373"/>
      <c r="H46" s="364"/>
      <c r="I46" s="364"/>
      <c r="J46" s="32" t="s">
        <v>20</v>
      </c>
      <c r="K46" s="33"/>
      <c r="L46" s="33"/>
      <c r="M46" s="34"/>
      <c r="N46" s="412" t="str">
        <f>IF(COUNTBLANK(G46:I47)=6,"　←　該当する方に○",IF(COUNTBLANK(G46:I47)=4,"　←　どちらか一方に○",""))</f>
        <v>　←　該当する方に○</v>
      </c>
      <c r="O46" s="413"/>
      <c r="P46" s="413"/>
      <c r="Q46" s="413"/>
      <c r="R46" s="413"/>
      <c r="S46" s="413"/>
      <c r="T46" s="413"/>
      <c r="U46" s="413"/>
      <c r="V46" s="413"/>
      <c r="W46" s="413"/>
      <c r="X46" s="413"/>
      <c r="Y46" s="413"/>
      <c r="Z46" s="413"/>
      <c r="AA46" s="413"/>
      <c r="AB46" s="413"/>
      <c r="AC46" s="413"/>
      <c r="AD46" s="413"/>
      <c r="AE46" s="413"/>
      <c r="AF46" s="413"/>
      <c r="AG46" s="127"/>
      <c r="AH46" s="127"/>
      <c r="AI46" s="128"/>
    </row>
    <row r="47" spans="1:52" ht="25.2" customHeight="1" thickBot="1">
      <c r="A47" s="127"/>
      <c r="B47" s="127"/>
      <c r="C47" s="127"/>
      <c r="D47" s="361"/>
      <c r="E47" s="362"/>
      <c r="F47" s="372"/>
      <c r="G47" s="377"/>
      <c r="H47" s="366"/>
      <c r="I47" s="366"/>
      <c r="J47" s="42" t="s">
        <v>21</v>
      </c>
      <c r="K47" s="43"/>
      <c r="L47" s="43"/>
      <c r="M47" s="44"/>
      <c r="N47" s="414"/>
      <c r="O47" s="414"/>
      <c r="P47" s="414"/>
      <c r="Q47" s="414"/>
      <c r="R47" s="414"/>
      <c r="S47" s="414"/>
      <c r="T47" s="414"/>
      <c r="U47" s="414"/>
      <c r="V47" s="414"/>
      <c r="W47" s="414"/>
      <c r="X47" s="414"/>
      <c r="Y47" s="414"/>
      <c r="Z47" s="414"/>
      <c r="AA47" s="414"/>
      <c r="AB47" s="414"/>
      <c r="AC47" s="414"/>
      <c r="AD47" s="414"/>
      <c r="AE47" s="414"/>
      <c r="AF47" s="414"/>
      <c r="AG47" s="127"/>
      <c r="AH47" s="127"/>
      <c r="AI47" s="128"/>
    </row>
    <row r="48" spans="1:52" ht="25.2" customHeight="1">
      <c r="A48" s="127"/>
      <c r="B48" s="127"/>
      <c r="C48" s="127"/>
      <c r="D48" s="367" t="s">
        <v>124</v>
      </c>
      <c r="E48" s="368"/>
      <c r="F48" s="368"/>
      <c r="G48" s="121" t="s">
        <v>175</v>
      </c>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7"/>
      <c r="AH48" s="127"/>
      <c r="AI48" s="128"/>
    </row>
    <row r="49" spans="1:62" ht="10.95" customHeight="1">
      <c r="A49" s="127"/>
      <c r="B49" s="127"/>
      <c r="C49" s="127"/>
      <c r="D49" s="124"/>
      <c r="E49" s="125"/>
      <c r="F49" s="125"/>
      <c r="G49" s="126"/>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7"/>
      <c r="AH49" s="127"/>
      <c r="AI49" s="128"/>
    </row>
    <row r="50" spans="1:62" s="82" customFormat="1" ht="25.2" customHeight="1" thickBot="1">
      <c r="A50" s="70"/>
      <c r="B50" s="70"/>
      <c r="D50" s="83" t="s">
        <v>144</v>
      </c>
      <c r="G50" s="65"/>
      <c r="H50" s="66"/>
      <c r="I50" s="66"/>
      <c r="J50" s="66"/>
      <c r="K50" s="66"/>
      <c r="L50" s="66"/>
      <c r="M50" s="66"/>
      <c r="N50" s="66"/>
      <c r="O50" s="66"/>
      <c r="P50" s="66"/>
      <c r="Q50" s="67"/>
      <c r="R50" s="66"/>
      <c r="S50" s="66"/>
      <c r="T50" s="66"/>
      <c r="U50" s="66"/>
      <c r="V50" s="66"/>
      <c r="W50" s="66"/>
      <c r="X50" s="66"/>
      <c r="Y50" s="66"/>
      <c r="Z50" s="66"/>
      <c r="AA50" s="66"/>
      <c r="AB50" s="66"/>
      <c r="AC50" s="66"/>
      <c r="AD50" s="66"/>
      <c r="AE50" s="66"/>
      <c r="AF50" s="66"/>
      <c r="AI50" s="84"/>
      <c r="AJ50" s="84"/>
      <c r="AK50" s="84"/>
      <c r="AL50" s="84"/>
      <c r="AM50" s="84"/>
      <c r="AN50" s="84"/>
      <c r="AO50" s="84"/>
      <c r="AP50" s="84"/>
      <c r="AQ50" s="84"/>
      <c r="AR50" s="84"/>
      <c r="AS50" s="84"/>
      <c r="AT50" s="84"/>
      <c r="AU50" s="84"/>
      <c r="AV50" s="84"/>
      <c r="AW50" s="84"/>
      <c r="AX50" s="84"/>
      <c r="AY50" s="84"/>
      <c r="AZ50" s="84"/>
    </row>
    <row r="51" spans="1:62" ht="25.2" customHeight="1">
      <c r="A51" s="127"/>
      <c r="B51" s="127"/>
      <c r="C51" s="127"/>
      <c r="D51" s="357" t="s">
        <v>62</v>
      </c>
      <c r="E51" s="358"/>
      <c r="F51" s="371"/>
      <c r="G51" s="373"/>
      <c r="H51" s="364"/>
      <c r="I51" s="364"/>
      <c r="J51" s="32" t="s">
        <v>20</v>
      </c>
      <c r="K51" s="33"/>
      <c r="L51" s="33"/>
      <c r="M51" s="34"/>
      <c r="N51" s="374" t="str">
        <f>IF(COUNTBLANK(G51:I52)=6,"　←　該当する方に○",IF(COUNTBLANK(G51:I52)=4,"　←　どちらか一方に○",""))</f>
        <v>　←　該当する方に○</v>
      </c>
      <c r="O51" s="375"/>
      <c r="P51" s="375"/>
      <c r="Q51" s="375"/>
      <c r="R51" s="375"/>
      <c r="S51" s="375"/>
      <c r="T51" s="375"/>
      <c r="U51" s="375"/>
      <c r="V51" s="375"/>
      <c r="W51" s="375"/>
      <c r="X51" s="375"/>
      <c r="Y51" s="375"/>
      <c r="Z51" s="375"/>
      <c r="AA51" s="375"/>
      <c r="AB51" s="375"/>
      <c r="AC51" s="375"/>
      <c r="AD51" s="375"/>
      <c r="AE51" s="375"/>
      <c r="AF51" s="375"/>
      <c r="AG51" s="127"/>
      <c r="AH51" s="127"/>
      <c r="AI51" s="128"/>
    </row>
    <row r="52" spans="1:62" ht="25.2" customHeight="1" thickBot="1">
      <c r="A52" s="127"/>
      <c r="B52" s="127"/>
      <c r="C52" s="127"/>
      <c r="D52" s="361"/>
      <c r="E52" s="362"/>
      <c r="F52" s="372"/>
      <c r="G52" s="377"/>
      <c r="H52" s="366"/>
      <c r="I52" s="366"/>
      <c r="J52" s="42" t="s">
        <v>21</v>
      </c>
      <c r="K52" s="43"/>
      <c r="L52" s="43"/>
      <c r="M52" s="44"/>
      <c r="N52" s="376"/>
      <c r="O52" s="376"/>
      <c r="P52" s="376"/>
      <c r="Q52" s="376"/>
      <c r="R52" s="376"/>
      <c r="S52" s="376"/>
      <c r="T52" s="376"/>
      <c r="U52" s="376"/>
      <c r="V52" s="376"/>
      <c r="W52" s="376"/>
      <c r="X52" s="376"/>
      <c r="Y52" s="376"/>
      <c r="Z52" s="376"/>
      <c r="AA52" s="376"/>
      <c r="AB52" s="376"/>
      <c r="AC52" s="376"/>
      <c r="AD52" s="376"/>
      <c r="AE52" s="376"/>
      <c r="AF52" s="376"/>
      <c r="AG52" s="127"/>
      <c r="AH52" s="127"/>
      <c r="AI52" s="128"/>
    </row>
    <row r="53" spans="1:62" ht="25.2" customHeight="1">
      <c r="A53" s="127"/>
      <c r="B53" s="127"/>
      <c r="C53" s="127"/>
      <c r="D53" s="367" t="s">
        <v>124</v>
      </c>
      <c r="E53" s="368"/>
      <c r="F53" s="368"/>
      <c r="G53" s="121" t="s">
        <v>176</v>
      </c>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7"/>
      <c r="AH53" s="127"/>
      <c r="AI53" s="128"/>
      <c r="AJ53" s="128"/>
    </row>
    <row r="54" spans="1:62" ht="9" customHeight="1">
      <c r="A54" s="127"/>
      <c r="B54" s="127"/>
      <c r="C54" s="127"/>
      <c r="D54" s="257"/>
      <c r="E54" s="258"/>
      <c r="F54" s="258"/>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7"/>
      <c r="AH54" s="127"/>
      <c r="AI54" s="128"/>
      <c r="AJ54" s="128"/>
      <c r="AK54" s="128"/>
    </row>
    <row r="55" spans="1:62" s="82" customFormat="1" ht="25.2" customHeight="1" thickBot="1">
      <c r="A55" s="70"/>
      <c r="B55" s="70"/>
      <c r="D55" s="83" t="s">
        <v>246</v>
      </c>
      <c r="G55" s="65"/>
      <c r="H55" s="66"/>
      <c r="I55" s="66"/>
      <c r="J55" s="66"/>
      <c r="K55" s="66"/>
      <c r="L55" s="66"/>
      <c r="M55" s="66"/>
      <c r="N55" s="66"/>
      <c r="O55" s="66"/>
      <c r="P55" s="66"/>
      <c r="Q55" s="67"/>
      <c r="R55" s="66"/>
      <c r="S55" s="66"/>
      <c r="T55" s="66"/>
      <c r="U55" s="66"/>
      <c r="V55" s="66"/>
      <c r="W55" s="66"/>
      <c r="X55" s="66"/>
      <c r="Y55" s="66"/>
      <c r="Z55" s="66"/>
      <c r="AA55" s="66"/>
      <c r="AB55" s="66"/>
      <c r="AC55" s="66"/>
      <c r="AD55" s="66"/>
      <c r="AE55" s="66"/>
      <c r="AF55" s="66"/>
      <c r="AI55" s="84"/>
      <c r="AJ55" s="84"/>
      <c r="AK55" s="84"/>
      <c r="AL55" s="84"/>
      <c r="AM55" s="84"/>
      <c r="AN55" s="84"/>
      <c r="AO55" s="84"/>
      <c r="AP55" s="84"/>
      <c r="AQ55" s="84"/>
      <c r="AR55" s="84"/>
      <c r="AS55" s="84"/>
      <c r="AT55" s="84"/>
      <c r="AU55" s="84"/>
      <c r="AV55" s="84"/>
      <c r="AW55" s="84"/>
      <c r="AX55" s="84"/>
      <c r="AY55" s="84"/>
      <c r="AZ55" s="84"/>
    </row>
    <row r="56" spans="1:62" ht="25.2" customHeight="1">
      <c r="A56" s="127"/>
      <c r="B56" s="127"/>
      <c r="C56" s="127"/>
      <c r="D56" s="357" t="s">
        <v>211</v>
      </c>
      <c r="E56" s="358"/>
      <c r="F56" s="358"/>
      <c r="G56" s="363"/>
      <c r="H56" s="364"/>
      <c r="I56" s="364"/>
      <c r="J56" s="378" t="s">
        <v>213</v>
      </c>
      <c r="K56" s="378"/>
      <c r="L56" s="378"/>
      <c r="M56" s="378"/>
      <c r="N56" s="378"/>
      <c r="O56" s="378"/>
      <c r="P56" s="378"/>
      <c r="Q56" s="378"/>
      <c r="R56" s="378"/>
      <c r="S56" s="378"/>
      <c r="T56" s="378"/>
      <c r="U56" s="378"/>
      <c r="V56" s="378"/>
      <c r="W56" s="378"/>
      <c r="X56" s="378"/>
      <c r="Y56" s="378"/>
      <c r="Z56" s="378"/>
      <c r="AA56" s="378"/>
      <c r="AB56" s="379"/>
      <c r="AC56" s="390" t="str">
        <f>IF(COUNTBLANK(G56:I58)=9,"←該当するところに○",IF(COUNTBLANK(G56:I58)=7,"　←　どちらか一方に○",IF(COUNTBLANK(G56:I58)=6,"　←　いずれか一つに○","")))</f>
        <v>←該当するところに○</v>
      </c>
      <c r="AD56" s="391"/>
      <c r="AE56" s="391"/>
      <c r="AF56" s="391"/>
      <c r="AG56" s="391"/>
      <c r="AH56" s="391"/>
      <c r="AI56" s="248"/>
    </row>
    <row r="57" spans="1:62" ht="25.2" customHeight="1">
      <c r="A57" s="127"/>
      <c r="B57" s="127"/>
      <c r="C57" s="127"/>
      <c r="D57" s="359"/>
      <c r="E57" s="360"/>
      <c r="F57" s="360"/>
      <c r="G57" s="369"/>
      <c r="H57" s="370"/>
      <c r="I57" s="370"/>
      <c r="J57" s="380" t="s">
        <v>214</v>
      </c>
      <c r="K57" s="380"/>
      <c r="L57" s="380"/>
      <c r="M57" s="380"/>
      <c r="N57" s="380"/>
      <c r="O57" s="380"/>
      <c r="P57" s="380"/>
      <c r="Q57" s="380"/>
      <c r="R57" s="380"/>
      <c r="S57" s="380"/>
      <c r="T57" s="380"/>
      <c r="U57" s="380"/>
      <c r="V57" s="380"/>
      <c r="W57" s="380"/>
      <c r="X57" s="380"/>
      <c r="Y57" s="380"/>
      <c r="Z57" s="380"/>
      <c r="AA57" s="380"/>
      <c r="AB57" s="381"/>
      <c r="AC57" s="390"/>
      <c r="AD57" s="391"/>
      <c r="AE57" s="391"/>
      <c r="AF57" s="391"/>
      <c r="AG57" s="391"/>
      <c r="AH57" s="391"/>
      <c r="AI57" s="248"/>
    </row>
    <row r="58" spans="1:62" ht="25.2" customHeight="1" thickBot="1">
      <c r="A58" s="127"/>
      <c r="B58" s="127"/>
      <c r="C58" s="127"/>
      <c r="D58" s="361"/>
      <c r="E58" s="362"/>
      <c r="F58" s="362"/>
      <c r="G58" s="365"/>
      <c r="H58" s="366"/>
      <c r="I58" s="366"/>
      <c r="J58" s="382" t="s">
        <v>212</v>
      </c>
      <c r="K58" s="382"/>
      <c r="L58" s="382"/>
      <c r="M58" s="382"/>
      <c r="N58" s="382"/>
      <c r="O58" s="382"/>
      <c r="P58" s="382"/>
      <c r="Q58" s="382"/>
      <c r="R58" s="382"/>
      <c r="S58" s="382"/>
      <c r="T58" s="382"/>
      <c r="U58" s="382"/>
      <c r="V58" s="382"/>
      <c r="W58" s="382"/>
      <c r="X58" s="382"/>
      <c r="Y58" s="382"/>
      <c r="Z58" s="382"/>
      <c r="AA58" s="382"/>
      <c r="AB58" s="383"/>
      <c r="AC58" s="390"/>
      <c r="AD58" s="391"/>
      <c r="AE58" s="391"/>
      <c r="AF58" s="391"/>
      <c r="AG58" s="391"/>
      <c r="AH58" s="391"/>
      <c r="AI58" s="248"/>
    </row>
    <row r="59" spans="1:62" ht="25.2" customHeight="1">
      <c r="A59" s="127"/>
      <c r="B59" s="127"/>
      <c r="C59" s="127"/>
      <c r="D59" s="367"/>
      <c r="E59" s="368"/>
      <c r="F59" s="368"/>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7"/>
      <c r="AH59" s="127"/>
      <c r="AI59" s="128"/>
      <c r="AJ59" s="128"/>
    </row>
    <row r="60" spans="1:62" s="200" customFormat="1">
      <c r="A60" s="70"/>
      <c r="B60" s="70"/>
      <c r="AI60" s="86"/>
      <c r="AJ60" s="86"/>
      <c r="AK60" s="86"/>
      <c r="AL60" s="86"/>
      <c r="AM60" s="86"/>
      <c r="AN60" s="86"/>
      <c r="AO60" s="86"/>
      <c r="AP60" s="86"/>
      <c r="AQ60" s="86"/>
      <c r="AR60" s="86"/>
      <c r="AS60" s="86"/>
      <c r="AT60" s="86"/>
      <c r="AU60" s="86"/>
      <c r="AV60" s="86"/>
      <c r="AW60" s="86"/>
      <c r="AX60" s="86"/>
      <c r="AY60" s="86"/>
      <c r="AZ60" s="86"/>
      <c r="BA60" s="85"/>
      <c r="BB60" s="85"/>
      <c r="BC60" s="85"/>
      <c r="BD60" s="85"/>
      <c r="BE60" s="85"/>
      <c r="BF60" s="85"/>
      <c r="BG60" s="85"/>
      <c r="BH60" s="85"/>
      <c r="BI60" s="85"/>
      <c r="BJ60" s="85"/>
    </row>
    <row r="61" spans="1:62" s="200" customFormat="1" ht="18.600000000000001">
      <c r="A61" s="70"/>
      <c r="B61" s="70"/>
      <c r="D61" s="432"/>
      <c r="E61" s="432"/>
      <c r="F61" s="432"/>
      <c r="G61" s="432"/>
      <c r="H61" s="432"/>
      <c r="AI61" s="86"/>
      <c r="AJ61" s="86"/>
      <c r="AK61" s="86"/>
      <c r="AL61" s="86"/>
      <c r="AM61" s="86"/>
      <c r="AN61" s="86"/>
      <c r="AO61" s="86"/>
      <c r="AP61" s="86"/>
      <c r="AQ61" s="86"/>
      <c r="AR61" s="86"/>
      <c r="AS61" s="86"/>
      <c r="AT61" s="86"/>
      <c r="AU61" s="86"/>
      <c r="AV61" s="86"/>
      <c r="AW61" s="86"/>
      <c r="AX61" s="86"/>
      <c r="AY61" s="86"/>
      <c r="AZ61" s="86"/>
      <c r="BA61" s="85"/>
      <c r="BB61" s="85"/>
      <c r="BC61" s="85"/>
      <c r="BD61" s="85"/>
      <c r="BE61" s="85"/>
      <c r="BF61" s="85"/>
      <c r="BG61" s="85"/>
      <c r="BH61" s="85"/>
      <c r="BI61" s="85"/>
      <c r="BJ61" s="85"/>
    </row>
    <row r="62" spans="1:62" s="200" customFormat="1">
      <c r="A62" s="70"/>
      <c r="B62" s="70"/>
      <c r="AI62" s="86"/>
      <c r="AJ62" s="86"/>
      <c r="AK62" s="86"/>
      <c r="AL62" s="86"/>
      <c r="AM62" s="86"/>
      <c r="AN62" s="86"/>
      <c r="AO62" s="86"/>
      <c r="AP62" s="86"/>
      <c r="AQ62" s="86"/>
      <c r="AR62" s="86"/>
      <c r="AS62" s="86"/>
      <c r="AT62" s="86"/>
      <c r="AU62" s="86"/>
      <c r="AV62" s="86"/>
      <c r="AW62" s="86"/>
      <c r="AX62" s="86"/>
      <c r="AY62" s="86"/>
      <c r="AZ62" s="86"/>
      <c r="BA62" s="85"/>
      <c r="BB62" s="85"/>
      <c r="BC62" s="85"/>
      <c r="BD62" s="85"/>
      <c r="BE62" s="85"/>
      <c r="BF62" s="85"/>
      <c r="BG62" s="85"/>
      <c r="BH62" s="85"/>
      <c r="BI62" s="85"/>
      <c r="BJ62" s="85"/>
    </row>
    <row r="63" spans="1:62" s="200" customFormat="1">
      <c r="A63" s="70"/>
      <c r="B63" s="70"/>
      <c r="AI63" s="86"/>
      <c r="AJ63" s="86"/>
      <c r="AK63" s="86"/>
      <c r="AL63" s="86"/>
      <c r="AM63" s="86"/>
      <c r="AN63" s="86"/>
      <c r="AO63" s="86"/>
      <c r="AP63" s="86"/>
      <c r="AQ63" s="86"/>
      <c r="AR63" s="86"/>
      <c r="AS63" s="86"/>
      <c r="AT63" s="86"/>
      <c r="AU63" s="86"/>
      <c r="AV63" s="86"/>
      <c r="AW63" s="86"/>
      <c r="AX63" s="86"/>
      <c r="AY63" s="86"/>
      <c r="AZ63" s="86"/>
      <c r="BA63" s="85"/>
      <c r="BB63" s="85"/>
      <c r="BC63" s="85"/>
      <c r="BD63" s="85"/>
      <c r="BE63" s="85"/>
      <c r="BF63" s="85"/>
      <c r="BG63" s="85"/>
      <c r="BH63" s="85"/>
      <c r="BI63" s="85"/>
      <c r="BJ63" s="85"/>
    </row>
    <row r="64" spans="1:62" s="200" customFormat="1">
      <c r="A64" s="70"/>
      <c r="B64" s="70"/>
      <c r="AI64" s="86"/>
      <c r="AJ64" s="86"/>
      <c r="AK64" s="86"/>
      <c r="AL64" s="86"/>
      <c r="AM64" s="86"/>
      <c r="AN64" s="86"/>
      <c r="AO64" s="86"/>
      <c r="AP64" s="86"/>
      <c r="AQ64" s="86"/>
      <c r="AR64" s="86"/>
      <c r="AS64" s="86"/>
      <c r="AT64" s="86"/>
      <c r="AU64" s="86"/>
      <c r="AV64" s="86"/>
      <c r="AW64" s="86"/>
      <c r="AX64" s="86"/>
      <c r="AY64" s="86"/>
      <c r="AZ64" s="86"/>
      <c r="BA64" s="85"/>
      <c r="BB64" s="85"/>
      <c r="BC64" s="85"/>
      <c r="BD64" s="85"/>
      <c r="BE64" s="85"/>
      <c r="BF64" s="85"/>
      <c r="BG64" s="85"/>
      <c r="BH64" s="85"/>
      <c r="BI64" s="85"/>
      <c r="BJ64" s="85"/>
    </row>
    <row r="65" spans="1:62" s="200" customFormat="1">
      <c r="A65" s="70"/>
      <c r="B65" s="70"/>
      <c r="AI65" s="86"/>
      <c r="AJ65" s="86"/>
      <c r="AK65" s="86"/>
      <c r="AL65" s="86"/>
      <c r="AM65" s="86"/>
      <c r="AN65" s="86"/>
      <c r="AO65" s="86"/>
      <c r="AP65" s="86"/>
      <c r="AQ65" s="86"/>
      <c r="AR65" s="86"/>
      <c r="AS65" s="86"/>
      <c r="AT65" s="86"/>
      <c r="AU65" s="86"/>
      <c r="AV65" s="86"/>
      <c r="AW65" s="86"/>
      <c r="AX65" s="86"/>
      <c r="AY65" s="86"/>
      <c r="AZ65" s="86"/>
      <c r="BA65" s="85"/>
      <c r="BB65" s="85"/>
      <c r="BC65" s="85"/>
      <c r="BD65" s="85"/>
      <c r="BE65" s="85"/>
      <c r="BF65" s="85"/>
      <c r="BG65" s="85"/>
      <c r="BH65" s="85"/>
      <c r="BI65" s="85"/>
      <c r="BJ65" s="85"/>
    </row>
    <row r="66" spans="1:62" s="200" customFormat="1">
      <c r="A66" s="70"/>
      <c r="B66" s="70"/>
      <c r="AI66" s="86"/>
      <c r="AJ66" s="86"/>
      <c r="AK66" s="86"/>
      <c r="AL66" s="86"/>
      <c r="AM66" s="86"/>
      <c r="AN66" s="86"/>
      <c r="AO66" s="86"/>
      <c r="AP66" s="86"/>
      <c r="AQ66" s="86"/>
      <c r="AR66" s="86"/>
      <c r="AS66" s="86"/>
      <c r="AT66" s="86"/>
      <c r="AU66" s="86"/>
      <c r="AV66" s="86"/>
      <c r="AW66" s="86"/>
      <c r="AX66" s="86"/>
      <c r="AY66" s="86"/>
      <c r="AZ66" s="86"/>
      <c r="BA66" s="85"/>
      <c r="BB66" s="85"/>
      <c r="BC66" s="85"/>
      <c r="BD66" s="85"/>
      <c r="BE66" s="85"/>
      <c r="BF66" s="85"/>
      <c r="BG66" s="85"/>
      <c r="BH66" s="85"/>
      <c r="BI66" s="85"/>
      <c r="BJ66" s="85"/>
    </row>
    <row r="67" spans="1:62" s="200" customFormat="1">
      <c r="A67" s="70"/>
      <c r="B67" s="70"/>
      <c r="AI67" s="86"/>
      <c r="AJ67" s="86"/>
      <c r="AK67" s="86"/>
      <c r="AL67" s="86"/>
      <c r="AM67" s="86"/>
      <c r="AN67" s="86"/>
      <c r="AO67" s="86"/>
      <c r="AP67" s="86"/>
      <c r="AQ67" s="86"/>
      <c r="AR67" s="86"/>
      <c r="AS67" s="86"/>
      <c r="AT67" s="86"/>
      <c r="AU67" s="86"/>
      <c r="AV67" s="86"/>
      <c r="AW67" s="86"/>
      <c r="AX67" s="86"/>
      <c r="AY67" s="86"/>
      <c r="AZ67" s="86"/>
      <c r="BA67" s="85"/>
      <c r="BB67" s="85"/>
      <c r="BC67" s="85"/>
      <c r="BD67" s="85"/>
      <c r="BE67" s="85"/>
      <c r="BF67" s="85"/>
      <c r="BG67" s="85"/>
      <c r="BH67" s="85"/>
      <c r="BI67" s="85"/>
      <c r="BJ67" s="85"/>
    </row>
    <row r="68" spans="1:62" s="200" customFormat="1">
      <c r="A68" s="70"/>
      <c r="B68" s="70"/>
      <c r="AI68" s="86"/>
      <c r="AJ68" s="86"/>
      <c r="AK68" s="86"/>
      <c r="AL68" s="86"/>
      <c r="AM68" s="86"/>
      <c r="AN68" s="86"/>
      <c r="AO68" s="86"/>
      <c r="AP68" s="86"/>
      <c r="AQ68" s="86"/>
      <c r="AR68" s="86"/>
      <c r="AS68" s="86"/>
      <c r="AT68" s="86"/>
      <c r="AU68" s="86"/>
      <c r="AV68" s="86"/>
      <c r="AW68" s="86"/>
      <c r="AX68" s="86"/>
      <c r="AY68" s="86"/>
      <c r="AZ68" s="86"/>
      <c r="BA68" s="85"/>
      <c r="BB68" s="85"/>
      <c r="BC68" s="85"/>
      <c r="BD68" s="85"/>
      <c r="BE68" s="85"/>
      <c r="BF68" s="85"/>
      <c r="BG68" s="85"/>
      <c r="BH68" s="85"/>
      <c r="BI68" s="85"/>
      <c r="BJ68" s="85"/>
    </row>
    <row r="69" spans="1:62" s="200" customFormat="1">
      <c r="A69" s="70"/>
      <c r="B69" s="70"/>
      <c r="AI69" s="86"/>
      <c r="AJ69" s="86"/>
      <c r="AK69" s="86"/>
      <c r="AL69" s="86"/>
      <c r="AM69" s="86"/>
      <c r="AN69" s="86"/>
      <c r="AO69" s="86"/>
      <c r="AP69" s="86"/>
      <c r="AQ69" s="86"/>
      <c r="AR69" s="86"/>
      <c r="AS69" s="86"/>
      <c r="AT69" s="86"/>
      <c r="AU69" s="86"/>
      <c r="AV69" s="86"/>
      <c r="AW69" s="86"/>
      <c r="AX69" s="86"/>
      <c r="AY69" s="86"/>
      <c r="AZ69" s="86"/>
      <c r="BA69" s="85"/>
      <c r="BB69" s="85"/>
      <c r="BC69" s="85"/>
      <c r="BD69" s="85"/>
      <c r="BE69" s="85"/>
      <c r="BF69" s="85"/>
      <c r="BG69" s="85"/>
      <c r="BH69" s="85"/>
      <c r="BI69" s="85"/>
      <c r="BJ69" s="85"/>
    </row>
    <row r="70" spans="1:62" s="200" customFormat="1">
      <c r="A70" s="70"/>
      <c r="B70" s="70"/>
      <c r="AI70" s="86"/>
      <c r="AJ70" s="86"/>
      <c r="AK70" s="86"/>
      <c r="AL70" s="86"/>
      <c r="AM70" s="86"/>
      <c r="AN70" s="86"/>
      <c r="AO70" s="86"/>
      <c r="AP70" s="86"/>
      <c r="AQ70" s="86"/>
      <c r="AR70" s="86"/>
      <c r="AS70" s="86"/>
      <c r="AT70" s="86"/>
      <c r="AU70" s="86"/>
      <c r="AV70" s="86"/>
      <c r="AW70" s="86"/>
      <c r="AX70" s="86"/>
      <c r="AY70" s="86"/>
      <c r="AZ70" s="86"/>
      <c r="BA70" s="85"/>
      <c r="BB70" s="85"/>
      <c r="BC70" s="85"/>
      <c r="BD70" s="85"/>
      <c r="BE70" s="85"/>
      <c r="BF70" s="85"/>
      <c r="BG70" s="85"/>
      <c r="BH70" s="85"/>
      <c r="BI70" s="85"/>
      <c r="BJ70" s="85"/>
    </row>
    <row r="71" spans="1:62" s="200" customFormat="1">
      <c r="A71" s="70"/>
      <c r="B71" s="70"/>
      <c r="AI71" s="86"/>
      <c r="AJ71" s="86"/>
      <c r="AK71" s="86"/>
      <c r="AL71" s="86"/>
      <c r="AM71" s="86"/>
      <c r="AN71" s="86"/>
      <c r="AO71" s="86"/>
      <c r="AP71" s="86"/>
      <c r="AQ71" s="86"/>
      <c r="AR71" s="86"/>
      <c r="AS71" s="86"/>
      <c r="AT71" s="86"/>
      <c r="AU71" s="86"/>
      <c r="AV71" s="86"/>
      <c r="AW71" s="86"/>
      <c r="AX71" s="86"/>
      <c r="AY71" s="86"/>
      <c r="AZ71" s="86"/>
      <c r="BA71" s="85"/>
      <c r="BB71" s="85"/>
      <c r="BC71" s="85"/>
      <c r="BD71" s="85"/>
      <c r="BE71" s="85"/>
      <c r="BF71" s="85"/>
      <c r="BG71" s="85"/>
      <c r="BH71" s="85"/>
      <c r="BI71" s="85"/>
      <c r="BJ71" s="85"/>
    </row>
    <row r="72" spans="1:62" s="200" customFormat="1">
      <c r="A72" s="70"/>
      <c r="B72" s="70"/>
      <c r="AI72" s="86"/>
      <c r="AJ72" s="86"/>
      <c r="AK72" s="86"/>
      <c r="AL72" s="86"/>
      <c r="AM72" s="86"/>
      <c r="AN72" s="86"/>
      <c r="AO72" s="86"/>
      <c r="AP72" s="86"/>
      <c r="AQ72" s="86"/>
      <c r="AR72" s="86"/>
      <c r="AS72" s="86"/>
      <c r="AT72" s="86"/>
      <c r="AU72" s="86"/>
      <c r="AV72" s="86"/>
      <c r="AW72" s="86"/>
      <c r="AX72" s="86"/>
      <c r="AY72" s="86"/>
      <c r="AZ72" s="86"/>
      <c r="BA72" s="85"/>
      <c r="BB72" s="85"/>
      <c r="BC72" s="85"/>
      <c r="BD72" s="85"/>
      <c r="BE72" s="85"/>
      <c r="BF72" s="85"/>
      <c r="BG72" s="85"/>
      <c r="BH72" s="85"/>
      <c r="BI72" s="85"/>
      <c r="BJ72" s="85"/>
    </row>
    <row r="73" spans="1:62" s="200" customFormat="1">
      <c r="A73" s="70"/>
      <c r="B73" s="70"/>
      <c r="AI73" s="86"/>
      <c r="AJ73" s="86"/>
      <c r="AK73" s="86"/>
      <c r="AL73" s="86"/>
      <c r="AM73" s="86"/>
      <c r="AN73" s="86"/>
      <c r="AO73" s="86"/>
      <c r="AP73" s="86"/>
      <c r="AQ73" s="86"/>
      <c r="AR73" s="86"/>
      <c r="AS73" s="86"/>
      <c r="AT73" s="86"/>
      <c r="AU73" s="86"/>
      <c r="AV73" s="86"/>
      <c r="AW73" s="86"/>
      <c r="AX73" s="86"/>
      <c r="AY73" s="86"/>
      <c r="AZ73" s="86"/>
      <c r="BA73" s="85"/>
      <c r="BB73" s="85"/>
      <c r="BC73" s="85"/>
      <c r="BD73" s="85"/>
      <c r="BE73" s="85"/>
      <c r="BF73" s="85"/>
      <c r="BG73" s="85"/>
      <c r="BH73" s="85"/>
      <c r="BI73" s="85"/>
      <c r="BJ73" s="85"/>
    </row>
    <row r="74" spans="1:62" s="200" customFormat="1">
      <c r="A74" s="70"/>
      <c r="B74" s="70"/>
      <c r="AI74" s="86"/>
      <c r="AJ74" s="86"/>
      <c r="AK74" s="86"/>
      <c r="AL74" s="86"/>
      <c r="AM74" s="86"/>
      <c r="AN74" s="86"/>
      <c r="AO74" s="86"/>
      <c r="AP74" s="86"/>
      <c r="AQ74" s="86"/>
      <c r="AR74" s="86"/>
      <c r="AS74" s="86"/>
      <c r="AT74" s="86"/>
      <c r="AU74" s="86"/>
      <c r="AV74" s="86"/>
      <c r="AW74" s="86"/>
      <c r="AX74" s="86"/>
      <c r="AY74" s="86"/>
      <c r="AZ74" s="86"/>
      <c r="BA74" s="85"/>
      <c r="BB74" s="85"/>
      <c r="BC74" s="85"/>
      <c r="BD74" s="85"/>
      <c r="BE74" s="85"/>
      <c r="BF74" s="85"/>
      <c r="BG74" s="85"/>
      <c r="BH74" s="85"/>
      <c r="BI74" s="85"/>
      <c r="BJ74" s="85"/>
    </row>
    <row r="75" spans="1:62" s="200" customFormat="1">
      <c r="A75" s="70"/>
      <c r="B75" s="70"/>
      <c r="AI75" s="86"/>
      <c r="AJ75" s="86"/>
      <c r="AK75" s="86"/>
      <c r="AL75" s="86"/>
      <c r="AM75" s="86"/>
      <c r="AN75" s="86"/>
      <c r="AO75" s="86"/>
      <c r="AP75" s="86"/>
      <c r="AQ75" s="86"/>
      <c r="AR75" s="86"/>
      <c r="AS75" s="86"/>
      <c r="AT75" s="86"/>
      <c r="AU75" s="86"/>
      <c r="AV75" s="86"/>
      <c r="AW75" s="86"/>
      <c r="AX75" s="86"/>
      <c r="AY75" s="86"/>
      <c r="AZ75" s="86"/>
      <c r="BA75" s="85"/>
      <c r="BB75" s="85"/>
      <c r="BC75" s="85"/>
      <c r="BD75" s="85"/>
      <c r="BE75" s="85"/>
      <c r="BF75" s="85"/>
      <c r="BG75" s="85"/>
      <c r="BH75" s="85"/>
      <c r="BI75" s="85"/>
      <c r="BJ75" s="85"/>
    </row>
    <row r="76" spans="1:62" s="200" customFormat="1">
      <c r="A76" s="70"/>
      <c r="B76" s="70"/>
      <c r="AI76" s="86"/>
      <c r="AJ76" s="86"/>
      <c r="AK76" s="86"/>
      <c r="AL76" s="86"/>
      <c r="AM76" s="86"/>
      <c r="AN76" s="86"/>
      <c r="AO76" s="86"/>
      <c r="AP76" s="86"/>
      <c r="AQ76" s="86"/>
      <c r="AR76" s="86"/>
      <c r="AS76" s="86"/>
      <c r="AT76" s="86"/>
      <c r="AU76" s="86"/>
      <c r="AV76" s="86"/>
      <c r="AW76" s="86"/>
      <c r="AX76" s="86"/>
      <c r="AY76" s="86"/>
      <c r="AZ76" s="86"/>
      <c r="BA76" s="85"/>
      <c r="BB76" s="85"/>
      <c r="BC76" s="85"/>
      <c r="BD76" s="85"/>
      <c r="BE76" s="85"/>
      <c r="BF76" s="85"/>
      <c r="BG76" s="85"/>
      <c r="BH76" s="85"/>
      <c r="BI76" s="85"/>
      <c r="BJ76" s="85"/>
    </row>
    <row r="77" spans="1:62" s="200" customFormat="1">
      <c r="A77" s="70"/>
      <c r="B77" s="70"/>
      <c r="AI77" s="86"/>
      <c r="AJ77" s="86"/>
      <c r="AK77" s="86"/>
      <c r="AL77" s="86"/>
      <c r="AM77" s="86"/>
      <c r="AN77" s="86"/>
      <c r="AO77" s="86"/>
      <c r="AP77" s="86"/>
      <c r="AQ77" s="86"/>
      <c r="AR77" s="86"/>
      <c r="AS77" s="86"/>
      <c r="AT77" s="86"/>
      <c r="AU77" s="86"/>
      <c r="AV77" s="86"/>
      <c r="AW77" s="86"/>
      <c r="AX77" s="86"/>
      <c r="AY77" s="86"/>
      <c r="AZ77" s="86"/>
      <c r="BA77" s="85"/>
      <c r="BB77" s="85"/>
      <c r="BC77" s="85"/>
      <c r="BD77" s="85"/>
      <c r="BE77" s="85"/>
      <c r="BF77" s="85"/>
      <c r="BG77" s="85"/>
      <c r="BH77" s="85"/>
      <c r="BI77" s="85"/>
      <c r="BJ77" s="85"/>
    </row>
    <row r="78" spans="1:62" s="200" customFormat="1">
      <c r="A78" s="70"/>
      <c r="B78" s="70"/>
      <c r="AI78" s="86"/>
      <c r="AJ78" s="86"/>
      <c r="AK78" s="86"/>
      <c r="AL78" s="86"/>
      <c r="AM78" s="86"/>
      <c r="AN78" s="86"/>
      <c r="AO78" s="86"/>
      <c r="AP78" s="86"/>
      <c r="AQ78" s="86"/>
      <c r="AR78" s="86"/>
      <c r="AS78" s="86"/>
      <c r="AT78" s="86"/>
      <c r="AU78" s="86"/>
      <c r="AV78" s="86"/>
      <c r="AW78" s="86"/>
      <c r="AX78" s="86"/>
      <c r="AY78" s="86"/>
      <c r="AZ78" s="86"/>
      <c r="BA78" s="85"/>
      <c r="BB78" s="85"/>
      <c r="BC78" s="85"/>
      <c r="BD78" s="85"/>
      <c r="BE78" s="85"/>
      <c r="BF78" s="85"/>
      <c r="BG78" s="85"/>
      <c r="BH78" s="85"/>
      <c r="BI78" s="85"/>
      <c r="BJ78" s="85"/>
    </row>
    <row r="79" spans="1:62" s="200" customFormat="1">
      <c r="A79" s="70"/>
      <c r="B79" s="70"/>
      <c r="AI79" s="86"/>
      <c r="AJ79" s="86"/>
      <c r="AK79" s="86"/>
      <c r="AL79" s="86"/>
      <c r="AM79" s="86"/>
      <c r="AN79" s="86"/>
      <c r="AO79" s="86"/>
      <c r="AP79" s="86"/>
      <c r="AQ79" s="86"/>
      <c r="AR79" s="86"/>
      <c r="AS79" s="86"/>
      <c r="AT79" s="86"/>
      <c r="AU79" s="86"/>
      <c r="AV79" s="86"/>
      <c r="AW79" s="86"/>
      <c r="AX79" s="86"/>
      <c r="AY79" s="86"/>
      <c r="AZ79" s="86"/>
      <c r="BA79" s="85"/>
      <c r="BB79" s="85"/>
      <c r="BC79" s="85"/>
      <c r="BD79" s="85"/>
      <c r="BE79" s="85"/>
      <c r="BF79" s="85"/>
      <c r="BG79" s="85"/>
      <c r="BH79" s="85"/>
      <c r="BI79" s="85"/>
      <c r="BJ79" s="85"/>
    </row>
    <row r="80" spans="1:62" s="200" customFormat="1">
      <c r="A80" s="70"/>
      <c r="B80" s="70"/>
      <c r="AI80" s="86"/>
      <c r="AJ80" s="86"/>
      <c r="AK80" s="86"/>
      <c r="AL80" s="86"/>
      <c r="AM80" s="86"/>
      <c r="AN80" s="86"/>
      <c r="AO80" s="86"/>
      <c r="AP80" s="86"/>
      <c r="AQ80" s="86"/>
      <c r="AR80" s="86"/>
      <c r="AS80" s="86"/>
      <c r="AT80" s="86"/>
      <c r="AU80" s="86"/>
      <c r="AV80" s="86"/>
      <c r="AW80" s="86"/>
      <c r="AX80" s="86"/>
      <c r="AY80" s="86"/>
      <c r="AZ80" s="86"/>
      <c r="BA80" s="85"/>
      <c r="BB80" s="85"/>
      <c r="BC80" s="85"/>
      <c r="BD80" s="85"/>
      <c r="BE80" s="85"/>
      <c r="BF80" s="85"/>
      <c r="BG80" s="85"/>
      <c r="BH80" s="85"/>
      <c r="BI80" s="85"/>
      <c r="BJ80" s="85"/>
    </row>
    <row r="81" spans="1:62" s="200" customFormat="1">
      <c r="A81" s="70"/>
      <c r="B81" s="70"/>
      <c r="AI81" s="86"/>
      <c r="AJ81" s="86"/>
      <c r="AK81" s="86"/>
      <c r="AL81" s="86"/>
      <c r="AM81" s="86"/>
      <c r="AN81" s="86"/>
      <c r="AO81" s="86"/>
      <c r="AP81" s="86"/>
      <c r="AQ81" s="86"/>
      <c r="AR81" s="86"/>
      <c r="AS81" s="86"/>
      <c r="AT81" s="86"/>
      <c r="AU81" s="86"/>
      <c r="AV81" s="86"/>
      <c r="AW81" s="86"/>
      <c r="AX81" s="86"/>
      <c r="AY81" s="86"/>
      <c r="AZ81" s="86"/>
      <c r="BA81" s="85"/>
      <c r="BB81" s="85"/>
      <c r="BC81" s="85"/>
      <c r="BD81" s="85"/>
      <c r="BE81" s="85"/>
      <c r="BF81" s="85"/>
      <c r="BG81" s="85"/>
      <c r="BH81" s="85"/>
      <c r="BI81" s="85"/>
      <c r="BJ81" s="85"/>
    </row>
    <row r="82" spans="1:62" s="200" customFormat="1">
      <c r="A82" s="70"/>
      <c r="B82" s="70"/>
      <c r="AI82" s="86"/>
      <c r="AJ82" s="86"/>
      <c r="AK82" s="86"/>
      <c r="AL82" s="86"/>
      <c r="AM82" s="86"/>
      <c r="AN82" s="86"/>
      <c r="AO82" s="86"/>
      <c r="AP82" s="86"/>
      <c r="AQ82" s="86"/>
      <c r="AR82" s="86"/>
      <c r="AS82" s="86"/>
      <c r="AT82" s="86"/>
      <c r="AU82" s="86"/>
      <c r="AV82" s="86"/>
      <c r="AW82" s="86"/>
      <c r="AX82" s="86"/>
      <c r="AY82" s="86"/>
      <c r="AZ82" s="86"/>
      <c r="BA82" s="85"/>
      <c r="BB82" s="85"/>
      <c r="BC82" s="85"/>
      <c r="BD82" s="85"/>
      <c r="BE82" s="85"/>
      <c r="BF82" s="85"/>
      <c r="BG82" s="85"/>
      <c r="BH82" s="85"/>
      <c r="BI82" s="85"/>
      <c r="BJ82" s="85"/>
    </row>
    <row r="83" spans="1:62" s="200" customFormat="1">
      <c r="A83" s="70"/>
      <c r="B83" s="70"/>
      <c r="AI83" s="86"/>
      <c r="AJ83" s="86"/>
      <c r="AK83" s="86"/>
      <c r="AL83" s="86"/>
      <c r="AM83" s="86"/>
      <c r="AN83" s="86"/>
      <c r="AO83" s="86"/>
      <c r="AP83" s="86"/>
      <c r="AQ83" s="86"/>
      <c r="AR83" s="86"/>
      <c r="AS83" s="86"/>
      <c r="AT83" s="86"/>
      <c r="AU83" s="86"/>
      <c r="AV83" s="86"/>
      <c r="AW83" s="86"/>
      <c r="AX83" s="86"/>
      <c r="AY83" s="86"/>
      <c r="AZ83" s="86"/>
      <c r="BA83" s="85"/>
      <c r="BB83" s="85"/>
      <c r="BC83" s="85"/>
      <c r="BD83" s="85"/>
      <c r="BE83" s="85"/>
      <c r="BF83" s="85"/>
      <c r="BG83" s="85"/>
      <c r="BH83" s="85"/>
      <c r="BI83" s="85"/>
      <c r="BJ83" s="85"/>
    </row>
    <row r="84" spans="1:62" s="200" customFormat="1">
      <c r="A84" s="70"/>
      <c r="B84" s="70"/>
      <c r="AI84" s="86"/>
      <c r="AJ84" s="86"/>
      <c r="AK84" s="86"/>
      <c r="AL84" s="86"/>
      <c r="AM84" s="86"/>
      <c r="AN84" s="86"/>
      <c r="AO84" s="86"/>
      <c r="AP84" s="86"/>
      <c r="AQ84" s="86"/>
      <c r="AR84" s="86"/>
      <c r="AS84" s="86"/>
      <c r="AT84" s="86"/>
      <c r="AU84" s="86"/>
      <c r="AV84" s="86"/>
      <c r="AW84" s="86"/>
      <c r="AX84" s="86"/>
      <c r="AY84" s="86"/>
      <c r="AZ84" s="86"/>
      <c r="BA84" s="85"/>
      <c r="BB84" s="85"/>
      <c r="BC84" s="85"/>
      <c r="BD84" s="85"/>
      <c r="BE84" s="85"/>
      <c r="BF84" s="85"/>
      <c r="BG84" s="85"/>
      <c r="BH84" s="85"/>
      <c r="BI84" s="85"/>
      <c r="BJ84" s="85"/>
    </row>
    <row r="85" spans="1:62" s="200" customFormat="1">
      <c r="A85" s="70"/>
      <c r="B85" s="70"/>
      <c r="AI85" s="86"/>
      <c r="AJ85" s="86"/>
      <c r="AK85" s="86"/>
      <c r="AL85" s="86"/>
      <c r="AM85" s="86"/>
      <c r="AN85" s="86"/>
      <c r="AO85" s="86"/>
      <c r="AP85" s="86"/>
      <c r="AQ85" s="86"/>
      <c r="AR85" s="86"/>
      <c r="AS85" s="86"/>
      <c r="AT85" s="86"/>
      <c r="AU85" s="86"/>
      <c r="AV85" s="86"/>
      <c r="AW85" s="86"/>
      <c r="AX85" s="86"/>
      <c r="AY85" s="86"/>
      <c r="AZ85" s="86"/>
      <c r="BA85" s="85"/>
      <c r="BB85" s="85"/>
      <c r="BC85" s="85"/>
      <c r="BD85" s="85"/>
      <c r="BE85" s="85"/>
      <c r="BF85" s="85"/>
      <c r="BG85" s="85"/>
      <c r="BH85" s="85"/>
      <c r="BI85" s="85"/>
      <c r="BJ85" s="85"/>
    </row>
    <row r="86" spans="1:62" s="200" customFormat="1">
      <c r="A86" s="70"/>
      <c r="B86" s="70"/>
      <c r="AI86" s="86"/>
      <c r="AJ86" s="86"/>
      <c r="AK86" s="86"/>
      <c r="AL86" s="86"/>
      <c r="AM86" s="86"/>
      <c r="AN86" s="86"/>
      <c r="AO86" s="86"/>
      <c r="AP86" s="86"/>
      <c r="AQ86" s="86"/>
      <c r="AR86" s="86"/>
      <c r="AS86" s="86"/>
      <c r="AT86" s="86"/>
      <c r="AU86" s="86"/>
      <c r="AV86" s="86"/>
      <c r="AW86" s="86"/>
      <c r="AX86" s="86"/>
      <c r="AY86" s="86"/>
      <c r="AZ86" s="86"/>
      <c r="BA86" s="85"/>
      <c r="BB86" s="85"/>
      <c r="BC86" s="85"/>
      <c r="BD86" s="85"/>
      <c r="BE86" s="85"/>
      <c r="BF86" s="85"/>
      <c r="BG86" s="85"/>
      <c r="BH86" s="85"/>
      <c r="BI86" s="85"/>
      <c r="BJ86" s="85"/>
    </row>
    <row r="87" spans="1:62" s="200" customFormat="1">
      <c r="A87" s="70"/>
      <c r="B87" s="70"/>
      <c r="AI87" s="86"/>
      <c r="AJ87" s="86"/>
      <c r="AK87" s="86"/>
      <c r="AL87" s="86"/>
      <c r="AM87" s="86"/>
      <c r="AN87" s="86"/>
      <c r="AO87" s="86"/>
      <c r="AP87" s="86"/>
      <c r="AQ87" s="86"/>
      <c r="AR87" s="86"/>
      <c r="AS87" s="86"/>
      <c r="AT87" s="86"/>
      <c r="AU87" s="86"/>
      <c r="AV87" s="86"/>
      <c r="AW87" s="86"/>
      <c r="AX87" s="86"/>
      <c r="AY87" s="86"/>
      <c r="AZ87" s="86"/>
      <c r="BA87" s="85"/>
      <c r="BB87" s="85"/>
      <c r="BC87" s="85"/>
      <c r="BD87" s="85"/>
      <c r="BE87" s="85"/>
      <c r="BF87" s="85"/>
      <c r="BG87" s="85"/>
      <c r="BH87" s="85"/>
      <c r="BI87" s="85"/>
      <c r="BJ87" s="85"/>
    </row>
    <row r="88" spans="1:62" s="200" customFormat="1">
      <c r="A88" s="70"/>
      <c r="B88" s="70"/>
      <c r="AI88" s="86"/>
      <c r="AJ88" s="86"/>
      <c r="AK88" s="86"/>
      <c r="AL88" s="86"/>
      <c r="AM88" s="86"/>
      <c r="AN88" s="86"/>
      <c r="AO88" s="86"/>
      <c r="AP88" s="86"/>
      <c r="AQ88" s="86"/>
      <c r="AR88" s="86"/>
      <c r="AS88" s="86"/>
      <c r="AT88" s="86"/>
      <c r="AU88" s="86"/>
      <c r="AV88" s="86"/>
      <c r="AW88" s="86"/>
      <c r="AX88" s="86"/>
      <c r="AY88" s="86"/>
      <c r="AZ88" s="86"/>
      <c r="BA88" s="85"/>
      <c r="BB88" s="85"/>
      <c r="BC88" s="85"/>
      <c r="BD88" s="85"/>
      <c r="BE88" s="85"/>
      <c r="BF88" s="85"/>
      <c r="BG88" s="85"/>
      <c r="BH88" s="85"/>
      <c r="BI88" s="85"/>
      <c r="BJ88" s="85"/>
    </row>
    <row r="89" spans="1:62" s="200" customFormat="1">
      <c r="A89" s="70"/>
      <c r="B89" s="70"/>
      <c r="AI89" s="86"/>
      <c r="AJ89" s="86"/>
      <c r="AK89" s="86"/>
      <c r="AL89" s="86"/>
      <c r="AM89" s="86"/>
      <c r="AN89" s="86"/>
      <c r="AO89" s="86"/>
      <c r="AP89" s="86"/>
      <c r="AQ89" s="86"/>
      <c r="AR89" s="86"/>
      <c r="AS89" s="86"/>
      <c r="AT89" s="86"/>
      <c r="AU89" s="86"/>
      <c r="AV89" s="86"/>
      <c r="AW89" s="86"/>
      <c r="AX89" s="86"/>
      <c r="AY89" s="86"/>
      <c r="AZ89" s="86"/>
      <c r="BA89" s="85"/>
      <c r="BB89" s="85"/>
      <c r="BC89" s="85"/>
      <c r="BD89" s="85"/>
      <c r="BE89" s="85"/>
      <c r="BF89" s="85"/>
      <c r="BG89" s="85"/>
      <c r="BH89" s="85"/>
      <c r="BI89" s="85"/>
      <c r="BJ89" s="85"/>
    </row>
    <row r="90" spans="1:62" s="200" customFormat="1">
      <c r="A90" s="70"/>
      <c r="B90" s="70"/>
      <c r="AI90" s="86"/>
      <c r="AJ90" s="86"/>
      <c r="AK90" s="86"/>
      <c r="AL90" s="86"/>
      <c r="AM90" s="86"/>
      <c r="AN90" s="86"/>
      <c r="AO90" s="86"/>
      <c r="AP90" s="86"/>
      <c r="AQ90" s="86"/>
      <c r="AR90" s="86"/>
      <c r="AS90" s="86"/>
      <c r="AT90" s="86"/>
      <c r="AU90" s="86"/>
      <c r="AV90" s="86"/>
      <c r="AW90" s="86"/>
      <c r="AX90" s="86"/>
      <c r="AY90" s="86"/>
      <c r="AZ90" s="86"/>
      <c r="BA90" s="85"/>
      <c r="BB90" s="85"/>
      <c r="BC90" s="85"/>
      <c r="BD90" s="85"/>
      <c r="BE90" s="85"/>
      <c r="BF90" s="85"/>
      <c r="BG90" s="85"/>
      <c r="BH90" s="85"/>
      <c r="BI90" s="85"/>
      <c r="BJ90" s="85"/>
    </row>
    <row r="91" spans="1:62" s="200" customFormat="1">
      <c r="A91" s="70"/>
      <c r="B91" s="70"/>
      <c r="AI91" s="86"/>
      <c r="AJ91" s="86"/>
      <c r="AK91" s="86"/>
      <c r="AL91" s="86"/>
      <c r="AM91" s="86"/>
      <c r="AN91" s="86"/>
      <c r="AO91" s="86"/>
      <c r="AP91" s="86"/>
      <c r="AQ91" s="86"/>
      <c r="AR91" s="86"/>
      <c r="AS91" s="86"/>
      <c r="AT91" s="86"/>
      <c r="AU91" s="86"/>
      <c r="AV91" s="86"/>
      <c r="AW91" s="86"/>
      <c r="AX91" s="86"/>
      <c r="AY91" s="86"/>
      <c r="AZ91" s="86"/>
      <c r="BA91" s="85"/>
      <c r="BB91" s="85"/>
      <c r="BC91" s="85"/>
      <c r="BD91" s="85"/>
      <c r="BE91" s="85"/>
      <c r="BF91" s="85"/>
      <c r="BG91" s="85"/>
      <c r="BH91" s="85"/>
      <c r="BI91" s="85"/>
      <c r="BJ91" s="85"/>
    </row>
    <row r="92" spans="1:62" s="200" customFormat="1">
      <c r="A92" s="70"/>
      <c r="B92" s="70"/>
      <c r="AI92" s="86"/>
      <c r="AJ92" s="86"/>
      <c r="AK92" s="86"/>
      <c r="AL92" s="86"/>
      <c r="AM92" s="86"/>
      <c r="AN92" s="86"/>
      <c r="AO92" s="86"/>
      <c r="AP92" s="86"/>
      <c r="AQ92" s="86"/>
      <c r="AR92" s="86"/>
      <c r="AS92" s="86"/>
      <c r="AT92" s="86"/>
      <c r="AU92" s="86"/>
      <c r="AV92" s="86"/>
      <c r="AW92" s="86"/>
      <c r="AX92" s="86"/>
      <c r="AY92" s="86"/>
      <c r="AZ92" s="86"/>
      <c r="BA92" s="85"/>
      <c r="BB92" s="85"/>
      <c r="BC92" s="85"/>
      <c r="BD92" s="85"/>
      <c r="BE92" s="85"/>
      <c r="BF92" s="85"/>
      <c r="BG92" s="85"/>
      <c r="BH92" s="85"/>
      <c r="BI92" s="85"/>
      <c r="BJ92" s="85"/>
    </row>
    <row r="93" spans="1:62" s="200" customFormat="1">
      <c r="A93" s="70"/>
      <c r="B93" s="70"/>
      <c r="AI93" s="86"/>
      <c r="AJ93" s="86"/>
      <c r="AK93" s="86"/>
      <c r="AL93" s="86"/>
      <c r="AM93" s="86"/>
      <c r="AN93" s="86"/>
      <c r="AO93" s="86"/>
      <c r="AP93" s="86"/>
      <c r="AQ93" s="86"/>
      <c r="AR93" s="86"/>
      <c r="AS93" s="86"/>
      <c r="AT93" s="86"/>
      <c r="AU93" s="86"/>
      <c r="AV93" s="86"/>
      <c r="AW93" s="86"/>
      <c r="AX93" s="86"/>
      <c r="AY93" s="86"/>
      <c r="AZ93" s="86"/>
      <c r="BA93" s="85"/>
      <c r="BB93" s="85"/>
      <c r="BC93" s="85"/>
      <c r="BD93" s="85"/>
      <c r="BE93" s="85"/>
      <c r="BF93" s="85"/>
      <c r="BG93" s="85"/>
      <c r="BH93" s="85"/>
      <c r="BI93" s="85"/>
      <c r="BJ93" s="85"/>
    </row>
    <row r="94" spans="1:62" s="200" customFormat="1">
      <c r="A94" s="70"/>
      <c r="B94" s="70"/>
      <c r="AI94" s="86"/>
      <c r="AJ94" s="86"/>
      <c r="AK94" s="86"/>
      <c r="AL94" s="86"/>
      <c r="AM94" s="86"/>
      <c r="AN94" s="86"/>
      <c r="AO94" s="86"/>
      <c r="AP94" s="86"/>
      <c r="AQ94" s="86"/>
      <c r="AR94" s="86"/>
      <c r="AS94" s="86"/>
      <c r="AT94" s="86"/>
      <c r="AU94" s="86"/>
      <c r="AV94" s="86"/>
      <c r="AW94" s="86"/>
      <c r="AX94" s="86"/>
      <c r="AY94" s="86"/>
      <c r="AZ94" s="86"/>
      <c r="BA94" s="85"/>
      <c r="BB94" s="85"/>
      <c r="BC94" s="85"/>
      <c r="BD94" s="85"/>
      <c r="BE94" s="85"/>
      <c r="BF94" s="85"/>
      <c r="BG94" s="85"/>
      <c r="BH94" s="85"/>
      <c r="BI94" s="85"/>
      <c r="BJ94" s="85"/>
    </row>
    <row r="95" spans="1:62" s="200" customFormat="1">
      <c r="A95" s="70"/>
      <c r="B95" s="70"/>
      <c r="AI95" s="86"/>
      <c r="AJ95" s="86"/>
      <c r="AK95" s="86"/>
      <c r="AL95" s="86"/>
      <c r="AM95" s="86"/>
      <c r="AN95" s="86"/>
      <c r="AO95" s="86"/>
      <c r="AP95" s="86"/>
      <c r="AQ95" s="86"/>
      <c r="AR95" s="86"/>
      <c r="AS95" s="86"/>
      <c r="AT95" s="86"/>
      <c r="AU95" s="86"/>
      <c r="AV95" s="86"/>
      <c r="AW95" s="86"/>
      <c r="AX95" s="86"/>
      <c r="AY95" s="86"/>
      <c r="AZ95" s="86"/>
      <c r="BA95" s="85"/>
      <c r="BB95" s="85"/>
      <c r="BC95" s="85"/>
      <c r="BD95" s="85"/>
      <c r="BE95" s="85"/>
      <c r="BF95" s="85"/>
      <c r="BG95" s="85"/>
      <c r="BH95" s="85"/>
      <c r="BI95" s="85"/>
      <c r="BJ95" s="85"/>
    </row>
    <row r="96" spans="1:62" s="200" customFormat="1">
      <c r="A96" s="70"/>
      <c r="B96" s="70"/>
      <c r="AI96" s="86"/>
      <c r="AJ96" s="86"/>
      <c r="AK96" s="86"/>
      <c r="AL96" s="86"/>
      <c r="AM96" s="86"/>
      <c r="AN96" s="86"/>
      <c r="AO96" s="86"/>
      <c r="AP96" s="86"/>
      <c r="AQ96" s="86"/>
      <c r="AR96" s="86"/>
      <c r="AS96" s="86"/>
      <c r="AT96" s="86"/>
      <c r="AU96" s="86"/>
      <c r="AV96" s="86"/>
      <c r="AW96" s="86"/>
      <c r="AX96" s="86"/>
      <c r="AY96" s="86"/>
      <c r="AZ96" s="86"/>
      <c r="BA96" s="85"/>
      <c r="BB96" s="85"/>
      <c r="BC96" s="85"/>
      <c r="BD96" s="85"/>
      <c r="BE96" s="85"/>
      <c r="BF96" s="85"/>
      <c r="BG96" s="85"/>
      <c r="BH96" s="85"/>
      <c r="BI96" s="85"/>
      <c r="BJ96" s="85"/>
    </row>
    <row r="97" spans="1:62" s="200" customFormat="1">
      <c r="A97" s="70"/>
      <c r="B97" s="70"/>
      <c r="AI97" s="86"/>
      <c r="AJ97" s="86"/>
      <c r="AK97" s="86"/>
      <c r="AL97" s="86"/>
      <c r="AM97" s="86"/>
      <c r="AN97" s="86"/>
      <c r="AO97" s="86"/>
      <c r="AP97" s="86"/>
      <c r="AQ97" s="86"/>
      <c r="AR97" s="86"/>
      <c r="AS97" s="86"/>
      <c r="AT97" s="86"/>
      <c r="AU97" s="86"/>
      <c r="AV97" s="86"/>
      <c r="AW97" s="86"/>
      <c r="AX97" s="86"/>
      <c r="AY97" s="86"/>
      <c r="AZ97" s="86"/>
      <c r="BA97" s="85"/>
      <c r="BB97" s="85"/>
      <c r="BC97" s="85"/>
      <c r="BD97" s="85"/>
      <c r="BE97" s="85"/>
      <c r="BF97" s="85"/>
      <c r="BG97" s="85"/>
      <c r="BH97" s="85"/>
      <c r="BI97" s="85"/>
      <c r="BJ97" s="85"/>
    </row>
    <row r="98" spans="1:62" s="200" customFormat="1">
      <c r="A98" s="70"/>
      <c r="B98" s="70"/>
      <c r="AI98" s="86"/>
      <c r="AJ98" s="86"/>
      <c r="AK98" s="86"/>
      <c r="AL98" s="86"/>
      <c r="AM98" s="86"/>
      <c r="AN98" s="86"/>
      <c r="AO98" s="86"/>
      <c r="AP98" s="86"/>
      <c r="AQ98" s="86"/>
      <c r="AR98" s="86"/>
      <c r="AS98" s="86"/>
      <c r="AT98" s="86"/>
      <c r="AU98" s="86"/>
      <c r="AV98" s="86"/>
      <c r="AW98" s="86"/>
      <c r="AX98" s="86"/>
      <c r="AY98" s="86"/>
      <c r="AZ98" s="86"/>
      <c r="BA98" s="85"/>
      <c r="BB98" s="85"/>
      <c r="BC98" s="85"/>
      <c r="BD98" s="85"/>
      <c r="BE98" s="85"/>
      <c r="BF98" s="85"/>
      <c r="BG98" s="85"/>
      <c r="BH98" s="85"/>
      <c r="BI98" s="85"/>
      <c r="BJ98" s="85"/>
    </row>
    <row r="99" spans="1:62" s="200" customFormat="1">
      <c r="A99" s="70"/>
      <c r="B99" s="70"/>
      <c r="AI99" s="86"/>
      <c r="AJ99" s="86"/>
      <c r="AK99" s="86"/>
      <c r="AL99" s="86"/>
      <c r="AM99" s="86"/>
      <c r="AN99" s="86"/>
      <c r="AO99" s="86"/>
      <c r="AP99" s="86"/>
      <c r="AQ99" s="86"/>
      <c r="AR99" s="86"/>
      <c r="AS99" s="86"/>
      <c r="AT99" s="86"/>
      <c r="AU99" s="86"/>
      <c r="AV99" s="86"/>
      <c r="AW99" s="86"/>
      <c r="AX99" s="86"/>
      <c r="AY99" s="86"/>
      <c r="AZ99" s="86"/>
      <c r="BA99" s="85"/>
      <c r="BB99" s="85"/>
      <c r="BC99" s="85"/>
      <c r="BD99" s="85"/>
      <c r="BE99" s="85"/>
      <c r="BF99" s="85"/>
      <c r="BG99" s="85"/>
      <c r="BH99" s="85"/>
      <c r="BI99" s="85"/>
      <c r="BJ99" s="85"/>
    </row>
    <row r="100" spans="1:62" s="200" customFormat="1">
      <c r="A100" s="70"/>
      <c r="B100" s="70"/>
      <c r="AI100" s="86"/>
      <c r="AJ100" s="86"/>
      <c r="AK100" s="86"/>
      <c r="AL100" s="86"/>
      <c r="AM100" s="86"/>
      <c r="AN100" s="86"/>
      <c r="AO100" s="86"/>
      <c r="AP100" s="86"/>
      <c r="AQ100" s="86"/>
      <c r="AR100" s="86"/>
      <c r="AS100" s="86"/>
      <c r="AT100" s="86"/>
      <c r="AU100" s="86"/>
      <c r="AV100" s="86"/>
      <c r="AW100" s="86"/>
      <c r="AX100" s="86"/>
      <c r="AY100" s="86"/>
      <c r="AZ100" s="86"/>
      <c r="BA100" s="85"/>
      <c r="BB100" s="85"/>
      <c r="BC100" s="85"/>
      <c r="BD100" s="85"/>
      <c r="BE100" s="85"/>
      <c r="BF100" s="85"/>
      <c r="BG100" s="85"/>
      <c r="BH100" s="85"/>
      <c r="BI100" s="85"/>
      <c r="BJ100" s="85"/>
    </row>
    <row r="101" spans="1:62" s="200" customFormat="1">
      <c r="A101" s="70"/>
      <c r="B101" s="70"/>
      <c r="AI101" s="86"/>
      <c r="AJ101" s="86"/>
      <c r="AK101" s="86"/>
      <c r="AL101" s="86"/>
      <c r="AM101" s="86"/>
      <c r="AN101" s="86"/>
      <c r="AO101" s="86"/>
      <c r="AP101" s="86"/>
      <c r="AQ101" s="86"/>
      <c r="AR101" s="86"/>
      <c r="AS101" s="86"/>
      <c r="AT101" s="86"/>
      <c r="AU101" s="86"/>
      <c r="AV101" s="86"/>
      <c r="AW101" s="86"/>
      <c r="AX101" s="86"/>
      <c r="AY101" s="86"/>
      <c r="AZ101" s="86"/>
      <c r="BA101" s="85"/>
      <c r="BB101" s="85"/>
      <c r="BC101" s="85"/>
      <c r="BD101" s="85"/>
      <c r="BE101" s="85"/>
      <c r="BF101" s="85"/>
      <c r="BG101" s="85"/>
      <c r="BH101" s="85"/>
      <c r="BI101" s="85"/>
      <c r="BJ101" s="85"/>
    </row>
    <row r="102" spans="1:62" s="200" customFormat="1">
      <c r="A102" s="70"/>
      <c r="B102" s="70"/>
      <c r="AI102" s="86"/>
      <c r="AJ102" s="86"/>
      <c r="AK102" s="86"/>
      <c r="AL102" s="86"/>
      <c r="AM102" s="86"/>
      <c r="AN102" s="86"/>
      <c r="AO102" s="86"/>
      <c r="AP102" s="86"/>
      <c r="AQ102" s="86"/>
      <c r="AR102" s="86"/>
      <c r="AS102" s="86"/>
      <c r="AT102" s="86"/>
      <c r="AU102" s="86"/>
      <c r="AV102" s="86"/>
      <c r="AW102" s="86"/>
      <c r="AX102" s="86"/>
      <c r="AY102" s="86"/>
      <c r="AZ102" s="86"/>
      <c r="BA102" s="85"/>
      <c r="BB102" s="85"/>
      <c r="BC102" s="85"/>
      <c r="BD102" s="85"/>
      <c r="BE102" s="85"/>
      <c r="BF102" s="85"/>
      <c r="BG102" s="85"/>
      <c r="BH102" s="85"/>
      <c r="BI102" s="85"/>
      <c r="BJ102" s="85"/>
    </row>
    <row r="103" spans="1:62" s="200" customFormat="1">
      <c r="A103" s="70"/>
      <c r="B103" s="70"/>
      <c r="AI103" s="86"/>
      <c r="AJ103" s="86"/>
      <c r="AK103" s="86"/>
      <c r="AL103" s="86"/>
      <c r="AM103" s="86"/>
      <c r="AN103" s="86"/>
      <c r="AO103" s="86"/>
      <c r="AP103" s="86"/>
      <c r="AQ103" s="86"/>
      <c r="AR103" s="86"/>
      <c r="AS103" s="86"/>
      <c r="AT103" s="86"/>
      <c r="AU103" s="86"/>
      <c r="AV103" s="86"/>
      <c r="AW103" s="86"/>
      <c r="AX103" s="86"/>
      <c r="AY103" s="86"/>
      <c r="AZ103" s="86"/>
      <c r="BA103" s="85"/>
      <c r="BB103" s="85"/>
      <c r="BC103" s="85"/>
      <c r="BD103" s="85"/>
      <c r="BE103" s="85"/>
      <c r="BF103" s="85"/>
      <c r="BG103" s="85"/>
      <c r="BH103" s="85"/>
      <c r="BI103" s="85"/>
      <c r="BJ103" s="85"/>
    </row>
    <row r="104" spans="1:62" s="200" customFormat="1">
      <c r="A104" s="70"/>
      <c r="B104" s="70"/>
      <c r="AI104" s="86"/>
      <c r="AJ104" s="86"/>
      <c r="AK104" s="86"/>
      <c r="AL104" s="86"/>
      <c r="AM104" s="86"/>
      <c r="AN104" s="86"/>
      <c r="AO104" s="86"/>
      <c r="AP104" s="86"/>
      <c r="AQ104" s="86"/>
      <c r="AR104" s="86"/>
      <c r="AS104" s="86"/>
      <c r="AT104" s="86"/>
      <c r="AU104" s="86"/>
      <c r="AV104" s="86"/>
      <c r="AW104" s="86"/>
      <c r="AX104" s="86"/>
      <c r="AY104" s="86"/>
      <c r="AZ104" s="86"/>
      <c r="BA104" s="85"/>
      <c r="BB104" s="85"/>
      <c r="BC104" s="85"/>
      <c r="BD104" s="85"/>
      <c r="BE104" s="85"/>
      <c r="BF104" s="85"/>
      <c r="BG104" s="85"/>
      <c r="BH104" s="85"/>
      <c r="BI104" s="85"/>
      <c r="BJ104" s="85"/>
    </row>
    <row r="105" spans="1:62" s="200" customFormat="1">
      <c r="A105" s="70"/>
      <c r="B105" s="70"/>
      <c r="AI105" s="86"/>
      <c r="AJ105" s="86"/>
      <c r="AK105" s="86"/>
      <c r="AL105" s="86"/>
      <c r="AM105" s="86"/>
      <c r="AN105" s="86"/>
      <c r="AO105" s="86"/>
      <c r="AP105" s="86"/>
      <c r="AQ105" s="86"/>
      <c r="AR105" s="86"/>
      <c r="AS105" s="86"/>
      <c r="AT105" s="86"/>
      <c r="AU105" s="86"/>
      <c r="AV105" s="86"/>
      <c r="AW105" s="86"/>
      <c r="AX105" s="86"/>
      <c r="AY105" s="86"/>
      <c r="AZ105" s="86"/>
      <c r="BA105" s="85"/>
      <c r="BB105" s="85"/>
      <c r="BC105" s="85"/>
      <c r="BD105" s="85"/>
      <c r="BE105" s="85"/>
      <c r="BF105" s="85"/>
      <c r="BG105" s="85"/>
      <c r="BH105" s="85"/>
      <c r="BI105" s="85"/>
      <c r="BJ105" s="85"/>
    </row>
    <row r="106" spans="1:62" s="200" customFormat="1">
      <c r="A106" s="70"/>
      <c r="B106" s="70"/>
      <c r="AI106" s="86"/>
      <c r="AJ106" s="86"/>
      <c r="AK106" s="86"/>
      <c r="AL106" s="86"/>
      <c r="AM106" s="86"/>
      <c r="AN106" s="86"/>
      <c r="AO106" s="86"/>
      <c r="AP106" s="86"/>
      <c r="AQ106" s="86"/>
      <c r="AR106" s="86"/>
      <c r="AS106" s="86"/>
      <c r="AT106" s="86"/>
      <c r="AU106" s="86"/>
      <c r="AV106" s="86"/>
      <c r="AW106" s="86"/>
      <c r="AX106" s="86"/>
      <c r="AY106" s="86"/>
      <c r="AZ106" s="86"/>
      <c r="BA106" s="85"/>
      <c r="BB106" s="85"/>
      <c r="BC106" s="85"/>
      <c r="BD106" s="85"/>
      <c r="BE106" s="85"/>
      <c r="BF106" s="85"/>
      <c r="BG106" s="85"/>
      <c r="BH106" s="85"/>
      <c r="BI106" s="85"/>
      <c r="BJ106" s="85"/>
    </row>
    <row r="107" spans="1:62" s="200" customFormat="1">
      <c r="A107" s="70"/>
      <c r="B107" s="70"/>
      <c r="AI107" s="86"/>
      <c r="AJ107" s="86"/>
      <c r="AK107" s="86"/>
      <c r="AL107" s="86"/>
      <c r="AM107" s="86"/>
      <c r="AN107" s="86"/>
      <c r="AO107" s="86"/>
      <c r="AP107" s="86"/>
      <c r="AQ107" s="86"/>
      <c r="AR107" s="86"/>
      <c r="AS107" s="86"/>
      <c r="AT107" s="86"/>
      <c r="AU107" s="86"/>
      <c r="AV107" s="86"/>
      <c r="AW107" s="86"/>
      <c r="AX107" s="86"/>
      <c r="AY107" s="86"/>
      <c r="AZ107" s="86"/>
      <c r="BA107" s="85"/>
      <c r="BB107" s="85"/>
      <c r="BC107" s="85"/>
      <c r="BD107" s="85"/>
      <c r="BE107" s="85"/>
      <c r="BF107" s="85"/>
      <c r="BG107" s="85"/>
      <c r="BH107" s="85"/>
      <c r="BI107" s="85"/>
      <c r="BJ107" s="85"/>
    </row>
    <row r="108" spans="1:62" s="200" customFormat="1">
      <c r="A108" s="70"/>
      <c r="B108" s="70"/>
      <c r="AI108" s="86"/>
      <c r="AJ108" s="86"/>
      <c r="AK108" s="86"/>
      <c r="AL108" s="86"/>
      <c r="AM108" s="86"/>
      <c r="AN108" s="86"/>
      <c r="AO108" s="86"/>
      <c r="AP108" s="86"/>
      <c r="AQ108" s="86"/>
      <c r="AR108" s="86"/>
      <c r="AS108" s="86"/>
      <c r="AT108" s="86"/>
      <c r="AU108" s="86"/>
      <c r="AV108" s="86"/>
      <c r="AW108" s="86"/>
      <c r="AX108" s="86"/>
      <c r="AY108" s="86"/>
      <c r="AZ108" s="86"/>
      <c r="BA108" s="85"/>
      <c r="BB108" s="85"/>
      <c r="BC108" s="85"/>
      <c r="BD108" s="85"/>
      <c r="BE108" s="85"/>
      <c r="BF108" s="85"/>
      <c r="BG108" s="85"/>
      <c r="BH108" s="85"/>
      <c r="BI108" s="85"/>
      <c r="BJ108" s="85"/>
    </row>
    <row r="109" spans="1:62" s="200" customFormat="1">
      <c r="A109" s="70"/>
      <c r="B109" s="70"/>
      <c r="AI109" s="86"/>
      <c r="AJ109" s="86"/>
      <c r="AK109" s="86"/>
      <c r="AL109" s="86"/>
      <c r="AM109" s="86"/>
      <c r="AN109" s="86"/>
      <c r="AO109" s="86"/>
      <c r="AP109" s="86"/>
      <c r="AQ109" s="86"/>
      <c r="AR109" s="86"/>
      <c r="AS109" s="86"/>
      <c r="AT109" s="86"/>
      <c r="AU109" s="86"/>
      <c r="AV109" s="86"/>
      <c r="AW109" s="86"/>
      <c r="AX109" s="86"/>
      <c r="AY109" s="86"/>
      <c r="AZ109" s="86"/>
      <c r="BA109" s="85"/>
      <c r="BB109" s="85"/>
      <c r="BC109" s="85"/>
      <c r="BD109" s="85"/>
      <c r="BE109" s="85"/>
      <c r="BF109" s="85"/>
      <c r="BG109" s="85"/>
      <c r="BH109" s="85"/>
      <c r="BI109" s="85"/>
      <c r="BJ109" s="85"/>
    </row>
    <row r="110" spans="1:62" s="200" customFormat="1">
      <c r="A110" s="70"/>
      <c r="B110" s="70"/>
      <c r="AI110" s="86"/>
      <c r="AJ110" s="86"/>
      <c r="AK110" s="86"/>
      <c r="AL110" s="86"/>
      <c r="AM110" s="86"/>
      <c r="AN110" s="86"/>
      <c r="AO110" s="86"/>
      <c r="AP110" s="86"/>
      <c r="AQ110" s="86"/>
      <c r="AR110" s="86"/>
      <c r="AS110" s="86"/>
      <c r="AT110" s="86"/>
      <c r="AU110" s="86"/>
      <c r="AV110" s="86"/>
      <c r="AW110" s="86"/>
      <c r="AX110" s="86"/>
      <c r="AY110" s="86"/>
      <c r="AZ110" s="86"/>
      <c r="BA110" s="85"/>
      <c r="BB110" s="85"/>
      <c r="BC110" s="85"/>
      <c r="BD110" s="85"/>
      <c r="BE110" s="85"/>
      <c r="BF110" s="85"/>
      <c r="BG110" s="85"/>
      <c r="BH110" s="85"/>
      <c r="BI110" s="85"/>
      <c r="BJ110" s="85"/>
    </row>
    <row r="111" spans="1:62" s="200" customFormat="1">
      <c r="A111" s="70"/>
      <c r="B111" s="70"/>
      <c r="AI111" s="86"/>
      <c r="AJ111" s="86"/>
      <c r="AK111" s="86"/>
      <c r="AL111" s="86"/>
      <c r="AM111" s="86"/>
      <c r="AN111" s="86"/>
      <c r="AO111" s="86"/>
      <c r="AP111" s="86"/>
      <c r="AQ111" s="86"/>
      <c r="AR111" s="86"/>
      <c r="AS111" s="86"/>
      <c r="AT111" s="86"/>
      <c r="AU111" s="86"/>
      <c r="AV111" s="86"/>
      <c r="AW111" s="86"/>
      <c r="AX111" s="86"/>
      <c r="AY111" s="86"/>
      <c r="AZ111" s="86"/>
      <c r="BA111" s="85"/>
      <c r="BB111" s="85"/>
      <c r="BC111" s="85"/>
      <c r="BD111" s="85"/>
      <c r="BE111" s="85"/>
      <c r="BF111" s="85"/>
      <c r="BG111" s="85"/>
      <c r="BH111" s="85"/>
      <c r="BI111" s="85"/>
      <c r="BJ111" s="85"/>
    </row>
    <row r="112" spans="1:62" s="200" customFormat="1">
      <c r="A112" s="70"/>
      <c r="B112" s="70"/>
      <c r="AI112" s="86"/>
      <c r="AJ112" s="86"/>
      <c r="AK112" s="86"/>
      <c r="AL112" s="86"/>
      <c r="AM112" s="86"/>
      <c r="AN112" s="86"/>
      <c r="AO112" s="86"/>
      <c r="AP112" s="86"/>
      <c r="AQ112" s="86"/>
      <c r="AR112" s="86"/>
      <c r="AS112" s="86"/>
      <c r="AT112" s="86"/>
      <c r="AU112" s="86"/>
      <c r="AV112" s="86"/>
      <c r="AW112" s="86"/>
      <c r="AX112" s="86"/>
      <c r="AY112" s="86"/>
      <c r="AZ112" s="86"/>
      <c r="BA112" s="85"/>
      <c r="BB112" s="85"/>
      <c r="BC112" s="85"/>
      <c r="BD112" s="85"/>
      <c r="BE112" s="85"/>
      <c r="BF112" s="85"/>
      <c r="BG112" s="85"/>
      <c r="BH112" s="85"/>
      <c r="BI112" s="85"/>
      <c r="BJ112" s="85"/>
    </row>
    <row r="113" spans="1:62" s="200" customFormat="1">
      <c r="A113" s="70"/>
      <c r="B113" s="70"/>
      <c r="AI113" s="86"/>
      <c r="AJ113" s="86"/>
      <c r="AK113" s="86"/>
      <c r="AL113" s="86"/>
      <c r="AM113" s="86"/>
      <c r="AN113" s="86"/>
      <c r="AO113" s="86"/>
      <c r="AP113" s="86"/>
      <c r="AQ113" s="86"/>
      <c r="AR113" s="86"/>
      <c r="AS113" s="86"/>
      <c r="AT113" s="86"/>
      <c r="AU113" s="86"/>
      <c r="AV113" s="86"/>
      <c r="AW113" s="86"/>
      <c r="AX113" s="86"/>
      <c r="AY113" s="86"/>
      <c r="AZ113" s="86"/>
      <c r="BA113" s="85"/>
      <c r="BB113" s="85"/>
      <c r="BC113" s="85"/>
      <c r="BD113" s="85"/>
      <c r="BE113" s="85"/>
      <c r="BF113" s="85"/>
      <c r="BG113" s="85"/>
      <c r="BH113" s="85"/>
      <c r="BI113" s="85"/>
      <c r="BJ113" s="85"/>
    </row>
    <row r="114" spans="1:62" s="200" customFormat="1">
      <c r="A114" s="70"/>
      <c r="B114" s="70"/>
      <c r="AI114" s="86"/>
      <c r="AJ114" s="86"/>
      <c r="AK114" s="86"/>
      <c r="AL114" s="86"/>
      <c r="AM114" s="86"/>
      <c r="AN114" s="86"/>
      <c r="AO114" s="86"/>
      <c r="AP114" s="86"/>
      <c r="AQ114" s="86"/>
      <c r="AR114" s="86"/>
      <c r="AS114" s="86"/>
      <c r="AT114" s="86"/>
      <c r="AU114" s="86"/>
      <c r="AV114" s="86"/>
      <c r="AW114" s="86"/>
      <c r="AX114" s="86"/>
      <c r="AY114" s="86"/>
      <c r="AZ114" s="86"/>
      <c r="BA114" s="85"/>
      <c r="BB114" s="85"/>
      <c r="BC114" s="85"/>
      <c r="BD114" s="85"/>
      <c r="BE114" s="85"/>
      <c r="BF114" s="85"/>
      <c r="BG114" s="85"/>
      <c r="BH114" s="85"/>
      <c r="BI114" s="85"/>
      <c r="BJ114" s="85"/>
    </row>
    <row r="115" spans="1:62" s="200" customFormat="1">
      <c r="A115" s="70"/>
      <c r="B115" s="70"/>
      <c r="AI115" s="86"/>
      <c r="AJ115" s="86"/>
      <c r="AK115" s="86"/>
      <c r="AL115" s="86"/>
      <c r="AM115" s="86"/>
      <c r="AN115" s="86"/>
      <c r="AO115" s="86"/>
      <c r="AP115" s="86"/>
      <c r="AQ115" s="86"/>
      <c r="AR115" s="86"/>
      <c r="AS115" s="86"/>
      <c r="AT115" s="86"/>
      <c r="AU115" s="86"/>
      <c r="AV115" s="86"/>
      <c r="AW115" s="86"/>
      <c r="AX115" s="86"/>
      <c r="AY115" s="86"/>
      <c r="AZ115" s="86"/>
      <c r="BA115" s="85"/>
      <c r="BB115" s="85"/>
      <c r="BC115" s="85"/>
      <c r="BD115" s="85"/>
      <c r="BE115" s="85"/>
      <c r="BF115" s="85"/>
      <c r="BG115" s="85"/>
      <c r="BH115" s="85"/>
      <c r="BI115" s="85"/>
      <c r="BJ115" s="85"/>
    </row>
    <row r="116" spans="1:62" s="200" customFormat="1">
      <c r="A116" s="70"/>
      <c r="B116" s="70"/>
      <c r="AI116" s="86"/>
      <c r="AJ116" s="86"/>
      <c r="AK116" s="86"/>
      <c r="AL116" s="86"/>
      <c r="AM116" s="86"/>
      <c r="AN116" s="86"/>
      <c r="AO116" s="86"/>
      <c r="AP116" s="86"/>
      <c r="AQ116" s="86"/>
      <c r="AR116" s="86"/>
      <c r="AS116" s="86"/>
      <c r="AT116" s="86"/>
      <c r="AU116" s="86"/>
      <c r="AV116" s="86"/>
      <c r="AW116" s="86"/>
      <c r="AX116" s="86"/>
      <c r="AY116" s="86"/>
      <c r="AZ116" s="86"/>
      <c r="BA116" s="85"/>
      <c r="BB116" s="85"/>
      <c r="BC116" s="85"/>
      <c r="BD116" s="85"/>
      <c r="BE116" s="85"/>
      <c r="BF116" s="85"/>
      <c r="BG116" s="85"/>
      <c r="BH116" s="85"/>
      <c r="BI116" s="85"/>
      <c r="BJ116" s="85"/>
    </row>
    <row r="117" spans="1:62" s="200" customFormat="1">
      <c r="A117" s="70"/>
      <c r="B117" s="70"/>
      <c r="AI117" s="86"/>
      <c r="AJ117" s="86"/>
      <c r="AK117" s="86"/>
      <c r="AL117" s="86"/>
      <c r="AM117" s="86"/>
      <c r="AN117" s="86"/>
      <c r="AO117" s="86"/>
      <c r="AP117" s="86"/>
      <c r="AQ117" s="86"/>
      <c r="AR117" s="86"/>
      <c r="AS117" s="86"/>
      <c r="AT117" s="86"/>
      <c r="AU117" s="86"/>
      <c r="AV117" s="86"/>
      <c r="AW117" s="86"/>
      <c r="AX117" s="86"/>
      <c r="AY117" s="86"/>
      <c r="AZ117" s="86"/>
      <c r="BA117" s="85"/>
      <c r="BB117" s="85"/>
      <c r="BC117" s="85"/>
      <c r="BD117" s="85"/>
      <c r="BE117" s="85"/>
      <c r="BF117" s="85"/>
      <c r="BG117" s="85"/>
      <c r="BH117" s="85"/>
      <c r="BI117" s="85"/>
      <c r="BJ117" s="85"/>
    </row>
    <row r="118" spans="1:62" s="200" customFormat="1">
      <c r="A118" s="70"/>
      <c r="B118" s="70"/>
      <c r="AI118" s="86"/>
      <c r="AJ118" s="86"/>
      <c r="AK118" s="86"/>
      <c r="AL118" s="86"/>
      <c r="AM118" s="86"/>
      <c r="AN118" s="86"/>
      <c r="AO118" s="86"/>
      <c r="AP118" s="86"/>
      <c r="AQ118" s="86"/>
      <c r="AR118" s="86"/>
      <c r="AS118" s="86"/>
      <c r="AT118" s="86"/>
      <c r="AU118" s="86"/>
      <c r="AV118" s="86"/>
      <c r="AW118" s="86"/>
      <c r="AX118" s="86"/>
      <c r="AY118" s="86"/>
      <c r="AZ118" s="86"/>
      <c r="BA118" s="85"/>
      <c r="BB118" s="85"/>
      <c r="BC118" s="85"/>
      <c r="BD118" s="85"/>
      <c r="BE118" s="85"/>
      <c r="BF118" s="85"/>
      <c r="BG118" s="85"/>
      <c r="BH118" s="85"/>
      <c r="BI118" s="85"/>
      <c r="BJ118" s="85"/>
    </row>
    <row r="119" spans="1:62" s="200" customFormat="1">
      <c r="A119" s="70"/>
      <c r="B119" s="70"/>
      <c r="AI119" s="86"/>
      <c r="AJ119" s="86"/>
      <c r="AK119" s="86"/>
      <c r="AL119" s="86"/>
      <c r="AM119" s="86"/>
      <c r="AN119" s="86"/>
      <c r="AO119" s="86"/>
      <c r="AP119" s="86"/>
      <c r="AQ119" s="86"/>
      <c r="AR119" s="86"/>
      <c r="AS119" s="86"/>
      <c r="AT119" s="86"/>
      <c r="AU119" s="86"/>
      <c r="AV119" s="86"/>
      <c r="AW119" s="86"/>
      <c r="AX119" s="86"/>
      <c r="AY119" s="86"/>
      <c r="AZ119" s="86"/>
      <c r="BA119" s="85"/>
      <c r="BB119" s="85"/>
      <c r="BC119" s="85"/>
      <c r="BD119" s="85"/>
      <c r="BE119" s="85"/>
      <c r="BF119" s="85"/>
      <c r="BG119" s="85"/>
      <c r="BH119" s="85"/>
      <c r="BI119" s="85"/>
      <c r="BJ119" s="85"/>
    </row>
    <row r="120" spans="1:62" s="200" customFormat="1">
      <c r="A120" s="70"/>
      <c r="B120" s="70"/>
      <c r="AI120" s="86"/>
      <c r="AJ120" s="86"/>
      <c r="AK120" s="86"/>
      <c r="AL120" s="86"/>
      <c r="AM120" s="86"/>
      <c r="AN120" s="86"/>
      <c r="AO120" s="86"/>
      <c r="AP120" s="86"/>
      <c r="AQ120" s="86"/>
      <c r="AR120" s="86"/>
      <c r="AS120" s="86"/>
      <c r="AT120" s="86"/>
      <c r="AU120" s="86"/>
      <c r="AV120" s="86"/>
      <c r="AW120" s="86"/>
      <c r="AX120" s="86"/>
      <c r="AY120" s="86"/>
      <c r="AZ120" s="86"/>
      <c r="BA120" s="85"/>
      <c r="BB120" s="85"/>
      <c r="BC120" s="85"/>
      <c r="BD120" s="85"/>
      <c r="BE120" s="85"/>
      <c r="BF120" s="85"/>
      <c r="BG120" s="85"/>
      <c r="BH120" s="85"/>
      <c r="BI120" s="85"/>
      <c r="BJ120" s="85"/>
    </row>
    <row r="121" spans="1:62" s="200" customFormat="1">
      <c r="A121" s="70"/>
      <c r="B121" s="70"/>
      <c r="AI121" s="86"/>
      <c r="AJ121" s="86"/>
      <c r="AK121" s="86"/>
      <c r="AL121" s="86"/>
      <c r="AM121" s="86"/>
      <c r="AN121" s="86"/>
      <c r="AO121" s="86"/>
      <c r="AP121" s="86"/>
      <c r="AQ121" s="86"/>
      <c r="AR121" s="86"/>
      <c r="AS121" s="86"/>
      <c r="AT121" s="86"/>
      <c r="AU121" s="86"/>
      <c r="AV121" s="86"/>
      <c r="AW121" s="86"/>
      <c r="AX121" s="86"/>
      <c r="AY121" s="86"/>
      <c r="AZ121" s="86"/>
      <c r="BA121" s="85"/>
      <c r="BB121" s="85"/>
      <c r="BC121" s="85"/>
      <c r="BD121" s="85"/>
      <c r="BE121" s="85"/>
      <c r="BF121" s="85"/>
      <c r="BG121" s="85"/>
      <c r="BH121" s="85"/>
      <c r="BI121" s="85"/>
      <c r="BJ121" s="85"/>
    </row>
    <row r="122" spans="1:62" s="200" customFormat="1">
      <c r="A122" s="70"/>
      <c r="B122" s="70"/>
      <c r="AI122" s="86"/>
      <c r="AJ122" s="86"/>
      <c r="AK122" s="86"/>
      <c r="AL122" s="86"/>
      <c r="AM122" s="86"/>
      <c r="AN122" s="86"/>
      <c r="AO122" s="86"/>
      <c r="AP122" s="86"/>
      <c r="AQ122" s="86"/>
      <c r="AR122" s="86"/>
      <c r="AS122" s="86"/>
      <c r="AT122" s="86"/>
      <c r="AU122" s="86"/>
      <c r="AV122" s="86"/>
      <c r="AW122" s="86"/>
      <c r="AX122" s="86"/>
      <c r="AY122" s="86"/>
      <c r="AZ122" s="86"/>
      <c r="BA122" s="85"/>
      <c r="BB122" s="85"/>
      <c r="BC122" s="85"/>
      <c r="BD122" s="85"/>
      <c r="BE122" s="85"/>
      <c r="BF122" s="85"/>
      <c r="BG122" s="85"/>
      <c r="BH122" s="85"/>
      <c r="BI122" s="85"/>
      <c r="BJ122" s="85"/>
    </row>
    <row r="123" spans="1:62" s="200" customFormat="1">
      <c r="A123" s="70"/>
      <c r="B123" s="70"/>
      <c r="AI123" s="86"/>
      <c r="AJ123" s="86"/>
      <c r="AK123" s="86"/>
      <c r="AL123" s="86"/>
      <c r="AM123" s="86"/>
      <c r="AN123" s="86"/>
      <c r="AO123" s="86"/>
      <c r="AP123" s="86"/>
      <c r="AQ123" s="86"/>
      <c r="AR123" s="86"/>
      <c r="AS123" s="86"/>
      <c r="AT123" s="86"/>
      <c r="AU123" s="86"/>
      <c r="AV123" s="86"/>
      <c r="AW123" s="86"/>
      <c r="AX123" s="86"/>
      <c r="AY123" s="86"/>
      <c r="AZ123" s="86"/>
      <c r="BA123" s="85"/>
      <c r="BB123" s="85"/>
      <c r="BC123" s="85"/>
      <c r="BD123" s="85"/>
      <c r="BE123" s="85"/>
      <c r="BF123" s="85"/>
      <c r="BG123" s="85"/>
      <c r="BH123" s="85"/>
      <c r="BI123" s="85"/>
      <c r="BJ123" s="85"/>
    </row>
    <row r="124" spans="1:62" s="200" customFormat="1">
      <c r="A124" s="70"/>
      <c r="B124" s="70"/>
      <c r="AI124" s="86"/>
      <c r="AJ124" s="86"/>
      <c r="AK124" s="86"/>
      <c r="AL124" s="86"/>
      <c r="AM124" s="86"/>
      <c r="AN124" s="86"/>
      <c r="AO124" s="86"/>
      <c r="AP124" s="86"/>
      <c r="AQ124" s="86"/>
      <c r="AR124" s="86"/>
      <c r="AS124" s="86"/>
      <c r="AT124" s="86"/>
      <c r="AU124" s="86"/>
      <c r="AV124" s="86"/>
      <c r="AW124" s="86"/>
      <c r="AX124" s="86"/>
      <c r="AY124" s="86"/>
      <c r="AZ124" s="86"/>
      <c r="BA124" s="85"/>
      <c r="BB124" s="85"/>
      <c r="BC124" s="85"/>
      <c r="BD124" s="85"/>
      <c r="BE124" s="85"/>
      <c r="BF124" s="85"/>
      <c r="BG124" s="85"/>
      <c r="BH124" s="85"/>
      <c r="BI124" s="85"/>
      <c r="BJ124" s="85"/>
    </row>
    <row r="125" spans="1:62" s="200" customFormat="1">
      <c r="A125" s="70"/>
      <c r="B125" s="70"/>
      <c r="AI125" s="86"/>
      <c r="AJ125" s="86"/>
      <c r="AK125" s="86"/>
      <c r="AL125" s="86"/>
      <c r="AM125" s="86"/>
      <c r="AN125" s="86"/>
      <c r="AO125" s="86"/>
      <c r="AP125" s="86"/>
      <c r="AQ125" s="86"/>
      <c r="AR125" s="86"/>
      <c r="AS125" s="86"/>
      <c r="AT125" s="86"/>
      <c r="AU125" s="86"/>
      <c r="AV125" s="86"/>
      <c r="AW125" s="86"/>
      <c r="AX125" s="86"/>
      <c r="AY125" s="86"/>
      <c r="AZ125" s="86"/>
      <c r="BA125" s="85"/>
      <c r="BB125" s="85"/>
      <c r="BC125" s="85"/>
      <c r="BD125" s="85"/>
      <c r="BE125" s="85"/>
      <c r="BF125" s="85"/>
      <c r="BG125" s="85"/>
      <c r="BH125" s="85"/>
      <c r="BI125" s="85"/>
      <c r="BJ125" s="85"/>
    </row>
    <row r="126" spans="1:62" s="200" customFormat="1">
      <c r="A126" s="70"/>
      <c r="B126" s="70"/>
      <c r="AI126" s="86"/>
      <c r="AJ126" s="86"/>
      <c r="AK126" s="86"/>
      <c r="AL126" s="86"/>
      <c r="AM126" s="86"/>
      <c r="AN126" s="86"/>
      <c r="AO126" s="86"/>
      <c r="AP126" s="86"/>
      <c r="AQ126" s="86"/>
      <c r="AR126" s="86"/>
      <c r="AS126" s="86"/>
      <c r="AT126" s="86"/>
      <c r="AU126" s="86"/>
      <c r="AV126" s="86"/>
      <c r="AW126" s="86"/>
      <c r="AX126" s="86"/>
      <c r="AY126" s="86"/>
      <c r="AZ126" s="86"/>
      <c r="BA126" s="85"/>
      <c r="BB126" s="85"/>
      <c r="BC126" s="85"/>
      <c r="BD126" s="85"/>
      <c r="BE126" s="85"/>
      <c r="BF126" s="85"/>
      <c r="BG126" s="85"/>
      <c r="BH126" s="85"/>
      <c r="BI126" s="85"/>
      <c r="BJ126" s="85"/>
    </row>
    <row r="127" spans="1:62" s="200" customFormat="1">
      <c r="A127" s="70"/>
      <c r="B127" s="70"/>
      <c r="AI127" s="86"/>
      <c r="AJ127" s="86"/>
      <c r="AK127" s="86"/>
      <c r="AL127" s="86"/>
      <c r="AM127" s="86"/>
      <c r="AN127" s="86"/>
      <c r="AO127" s="86"/>
      <c r="AP127" s="86"/>
      <c r="AQ127" s="86"/>
      <c r="AR127" s="86"/>
      <c r="AS127" s="86"/>
      <c r="AT127" s="86"/>
      <c r="AU127" s="86"/>
      <c r="AV127" s="86"/>
      <c r="AW127" s="86"/>
      <c r="AX127" s="86"/>
      <c r="AY127" s="86"/>
      <c r="AZ127" s="86"/>
      <c r="BA127" s="85"/>
      <c r="BB127" s="85"/>
      <c r="BC127" s="85"/>
      <c r="BD127" s="85"/>
      <c r="BE127" s="85"/>
      <c r="BF127" s="85"/>
      <c r="BG127" s="85"/>
      <c r="BH127" s="85"/>
      <c r="BI127" s="85"/>
      <c r="BJ127" s="85"/>
    </row>
    <row r="128" spans="1:62" s="200" customFormat="1">
      <c r="A128" s="70"/>
      <c r="B128" s="70"/>
      <c r="AI128" s="86"/>
      <c r="AJ128" s="86"/>
      <c r="AK128" s="86"/>
      <c r="AL128" s="86"/>
      <c r="AM128" s="86"/>
      <c r="AN128" s="86"/>
      <c r="AO128" s="86"/>
      <c r="AP128" s="86"/>
      <c r="AQ128" s="86"/>
      <c r="AR128" s="86"/>
      <c r="AS128" s="86"/>
      <c r="AT128" s="86"/>
      <c r="AU128" s="86"/>
      <c r="AV128" s="86"/>
      <c r="AW128" s="86"/>
      <c r="AX128" s="86"/>
      <c r="AY128" s="86"/>
      <c r="AZ128" s="86"/>
      <c r="BA128" s="85"/>
      <c r="BB128" s="85"/>
      <c r="BC128" s="85"/>
      <c r="BD128" s="85"/>
      <c r="BE128" s="85"/>
      <c r="BF128" s="85"/>
      <c r="BG128" s="85"/>
      <c r="BH128" s="85"/>
      <c r="BI128" s="85"/>
      <c r="BJ128" s="85"/>
    </row>
    <row r="129" spans="1:62" s="200" customFormat="1">
      <c r="A129" s="70"/>
      <c r="B129" s="70"/>
      <c r="AI129" s="86"/>
      <c r="AJ129" s="86"/>
      <c r="AK129" s="86"/>
      <c r="AL129" s="86"/>
      <c r="AM129" s="86"/>
      <c r="AN129" s="86"/>
      <c r="AO129" s="86"/>
      <c r="AP129" s="86"/>
      <c r="AQ129" s="86"/>
      <c r="AR129" s="86"/>
      <c r="AS129" s="86"/>
      <c r="AT129" s="86"/>
      <c r="AU129" s="86"/>
      <c r="AV129" s="86"/>
      <c r="AW129" s="86"/>
      <c r="AX129" s="86"/>
      <c r="AY129" s="86"/>
      <c r="AZ129" s="86"/>
      <c r="BA129" s="85"/>
      <c r="BB129" s="85"/>
      <c r="BC129" s="85"/>
      <c r="BD129" s="85"/>
      <c r="BE129" s="85"/>
      <c r="BF129" s="85"/>
      <c r="BG129" s="85"/>
      <c r="BH129" s="85"/>
      <c r="BI129" s="85"/>
      <c r="BJ129" s="85"/>
    </row>
    <row r="130" spans="1:62" s="200" customFormat="1">
      <c r="A130" s="70"/>
      <c r="B130" s="70"/>
      <c r="AI130" s="86"/>
      <c r="AJ130" s="86"/>
      <c r="AK130" s="86"/>
      <c r="AL130" s="86"/>
      <c r="AM130" s="86"/>
      <c r="AN130" s="86"/>
      <c r="AO130" s="86"/>
      <c r="AP130" s="86"/>
      <c r="AQ130" s="86"/>
      <c r="AR130" s="86"/>
      <c r="AS130" s="86"/>
      <c r="AT130" s="86"/>
      <c r="AU130" s="86"/>
      <c r="AV130" s="86"/>
      <c r="AW130" s="86"/>
      <c r="AX130" s="86"/>
      <c r="AY130" s="86"/>
      <c r="AZ130" s="86"/>
      <c r="BA130" s="85"/>
      <c r="BB130" s="85"/>
      <c r="BC130" s="85"/>
      <c r="BD130" s="85"/>
      <c r="BE130" s="85"/>
      <c r="BF130" s="85"/>
      <c r="BG130" s="85"/>
      <c r="BH130" s="85"/>
      <c r="BI130" s="85"/>
      <c r="BJ130" s="85"/>
    </row>
    <row r="131" spans="1:62" s="200" customFormat="1">
      <c r="A131" s="70"/>
      <c r="B131" s="70"/>
      <c r="AI131" s="86"/>
      <c r="AJ131" s="86"/>
      <c r="AK131" s="86"/>
      <c r="AL131" s="86"/>
      <c r="AM131" s="86"/>
      <c r="AN131" s="86"/>
      <c r="AO131" s="86"/>
      <c r="AP131" s="86"/>
      <c r="AQ131" s="86"/>
      <c r="AR131" s="86"/>
      <c r="AS131" s="86"/>
      <c r="AT131" s="86"/>
      <c r="AU131" s="86"/>
      <c r="AV131" s="86"/>
      <c r="AW131" s="86"/>
      <c r="AX131" s="86"/>
      <c r="AY131" s="86"/>
      <c r="AZ131" s="86"/>
      <c r="BA131" s="85"/>
      <c r="BB131" s="85"/>
      <c r="BC131" s="85"/>
      <c r="BD131" s="85"/>
      <c r="BE131" s="85"/>
      <c r="BF131" s="85"/>
      <c r="BG131" s="85"/>
      <c r="BH131" s="85"/>
      <c r="BI131" s="85"/>
      <c r="BJ131" s="85"/>
    </row>
    <row r="132" spans="1:62" s="200" customFormat="1">
      <c r="A132" s="70"/>
      <c r="B132" s="70"/>
      <c r="AI132" s="86"/>
      <c r="AJ132" s="86"/>
      <c r="AK132" s="86"/>
      <c r="AL132" s="86"/>
      <c r="AM132" s="86"/>
      <c r="AN132" s="86"/>
      <c r="AO132" s="86"/>
      <c r="AP132" s="86"/>
      <c r="AQ132" s="86"/>
      <c r="AR132" s="86"/>
      <c r="AS132" s="86"/>
      <c r="AT132" s="86"/>
      <c r="AU132" s="86"/>
      <c r="AV132" s="86"/>
      <c r="AW132" s="86"/>
      <c r="AX132" s="86"/>
      <c r="AY132" s="86"/>
      <c r="AZ132" s="86"/>
      <c r="BA132" s="85"/>
      <c r="BB132" s="85"/>
      <c r="BC132" s="85"/>
      <c r="BD132" s="85"/>
      <c r="BE132" s="85"/>
      <c r="BF132" s="85"/>
      <c r="BG132" s="85"/>
      <c r="BH132" s="85"/>
      <c r="BI132" s="85"/>
      <c r="BJ132" s="85"/>
    </row>
    <row r="133" spans="1:62" s="200" customFormat="1">
      <c r="A133" s="70"/>
      <c r="B133" s="70"/>
      <c r="AI133" s="86"/>
      <c r="AJ133" s="86"/>
      <c r="AK133" s="86"/>
      <c r="AL133" s="86"/>
      <c r="AM133" s="86"/>
      <c r="AN133" s="86"/>
      <c r="AO133" s="86"/>
      <c r="AP133" s="86"/>
      <c r="AQ133" s="86"/>
      <c r="AR133" s="86"/>
      <c r="AS133" s="86"/>
      <c r="AT133" s="86"/>
      <c r="AU133" s="86"/>
      <c r="AV133" s="86"/>
      <c r="AW133" s="86"/>
      <c r="AX133" s="86"/>
      <c r="AY133" s="86"/>
      <c r="AZ133" s="86"/>
      <c r="BA133" s="85"/>
      <c r="BB133" s="85"/>
      <c r="BC133" s="85"/>
      <c r="BD133" s="85"/>
      <c r="BE133" s="85"/>
      <c r="BF133" s="85"/>
      <c r="BG133" s="85"/>
      <c r="BH133" s="85"/>
      <c r="BI133" s="85"/>
      <c r="BJ133" s="85"/>
    </row>
    <row r="134" spans="1:62" s="200" customFormat="1">
      <c r="A134" s="70"/>
      <c r="B134" s="70"/>
      <c r="AI134" s="86"/>
      <c r="AJ134" s="86"/>
      <c r="AK134" s="86"/>
      <c r="AL134" s="86"/>
      <c r="AM134" s="86"/>
      <c r="AN134" s="86"/>
      <c r="AO134" s="86"/>
      <c r="AP134" s="86"/>
      <c r="AQ134" s="86"/>
      <c r="AR134" s="86"/>
      <c r="AS134" s="86"/>
      <c r="AT134" s="86"/>
      <c r="AU134" s="86"/>
      <c r="AV134" s="86"/>
      <c r="AW134" s="86"/>
      <c r="AX134" s="86"/>
      <c r="AY134" s="86"/>
      <c r="AZ134" s="86"/>
      <c r="BA134" s="85"/>
      <c r="BB134" s="85"/>
      <c r="BC134" s="85"/>
      <c r="BD134" s="85"/>
      <c r="BE134" s="85"/>
      <c r="BF134" s="85"/>
      <c r="BG134" s="85"/>
      <c r="BH134" s="85"/>
      <c r="BI134" s="85"/>
      <c r="BJ134" s="85"/>
    </row>
    <row r="135" spans="1:62" s="200" customFormat="1">
      <c r="A135" s="70"/>
      <c r="B135" s="70"/>
      <c r="AI135" s="86"/>
      <c r="AJ135" s="86"/>
      <c r="AK135" s="86"/>
      <c r="AL135" s="86"/>
      <c r="AM135" s="86"/>
      <c r="AN135" s="86"/>
      <c r="AO135" s="86"/>
      <c r="AP135" s="86"/>
      <c r="AQ135" s="86"/>
      <c r="AR135" s="86"/>
      <c r="AS135" s="86"/>
      <c r="AT135" s="86"/>
      <c r="AU135" s="86"/>
      <c r="AV135" s="86"/>
      <c r="AW135" s="86"/>
      <c r="AX135" s="86"/>
      <c r="AY135" s="86"/>
      <c r="AZ135" s="86"/>
      <c r="BA135" s="85"/>
      <c r="BB135" s="85"/>
      <c r="BC135" s="85"/>
      <c r="BD135" s="85"/>
      <c r="BE135" s="85"/>
      <c r="BF135" s="85"/>
      <c r="BG135" s="85"/>
      <c r="BH135" s="85"/>
      <c r="BI135" s="85"/>
      <c r="BJ135" s="85"/>
    </row>
    <row r="136" spans="1:62" s="200" customFormat="1">
      <c r="A136" s="70"/>
      <c r="B136" s="70"/>
      <c r="AI136" s="86"/>
      <c r="AJ136" s="86"/>
      <c r="AK136" s="86"/>
      <c r="AL136" s="86"/>
      <c r="AM136" s="86"/>
      <c r="AN136" s="86"/>
      <c r="AO136" s="86"/>
      <c r="AP136" s="86"/>
      <c r="AQ136" s="86"/>
      <c r="AR136" s="86"/>
      <c r="AS136" s="86"/>
      <c r="AT136" s="86"/>
      <c r="AU136" s="86"/>
      <c r="AV136" s="86"/>
      <c r="AW136" s="86"/>
      <c r="AX136" s="86"/>
      <c r="AY136" s="86"/>
      <c r="AZ136" s="86"/>
      <c r="BA136" s="85"/>
      <c r="BB136" s="85"/>
      <c r="BC136" s="85"/>
      <c r="BD136" s="85"/>
      <c r="BE136" s="85"/>
      <c r="BF136" s="85"/>
      <c r="BG136" s="85"/>
      <c r="BH136" s="85"/>
      <c r="BI136" s="85"/>
      <c r="BJ136" s="85"/>
    </row>
    <row r="137" spans="1:62" s="200" customFormat="1">
      <c r="A137" s="70"/>
      <c r="B137" s="70"/>
      <c r="AI137" s="86"/>
      <c r="AJ137" s="86"/>
      <c r="AK137" s="86"/>
      <c r="AL137" s="86"/>
      <c r="AM137" s="86"/>
      <c r="AN137" s="86"/>
      <c r="AO137" s="86"/>
      <c r="AP137" s="86"/>
      <c r="AQ137" s="86"/>
      <c r="AR137" s="86"/>
      <c r="AS137" s="86"/>
      <c r="AT137" s="86"/>
      <c r="AU137" s="86"/>
      <c r="AV137" s="86"/>
      <c r="AW137" s="86"/>
      <c r="AX137" s="86"/>
      <c r="AY137" s="86"/>
      <c r="AZ137" s="86"/>
      <c r="BA137" s="85"/>
      <c r="BB137" s="85"/>
      <c r="BC137" s="85"/>
      <c r="BD137" s="85"/>
      <c r="BE137" s="85"/>
      <c r="BF137" s="85"/>
      <c r="BG137" s="85"/>
      <c r="BH137" s="85"/>
      <c r="BI137" s="85"/>
      <c r="BJ137" s="85"/>
    </row>
    <row r="138" spans="1:62" s="200" customFormat="1">
      <c r="A138" s="70"/>
      <c r="B138" s="70"/>
      <c r="AI138" s="86"/>
      <c r="AJ138" s="86"/>
      <c r="AK138" s="86"/>
      <c r="AL138" s="86"/>
      <c r="AM138" s="86"/>
      <c r="AN138" s="86"/>
      <c r="AO138" s="86"/>
      <c r="AP138" s="86"/>
      <c r="AQ138" s="86"/>
      <c r="AR138" s="86"/>
      <c r="AS138" s="86"/>
      <c r="AT138" s="86"/>
      <c r="AU138" s="86"/>
      <c r="AV138" s="86"/>
      <c r="AW138" s="86"/>
      <c r="AX138" s="86"/>
      <c r="AY138" s="86"/>
      <c r="AZ138" s="86"/>
      <c r="BA138" s="85"/>
      <c r="BB138" s="85"/>
      <c r="BC138" s="85"/>
      <c r="BD138" s="85"/>
      <c r="BE138" s="85"/>
      <c r="BF138" s="85"/>
      <c r="BG138" s="85"/>
      <c r="BH138" s="85"/>
      <c r="BI138" s="85"/>
      <c r="BJ138" s="85"/>
    </row>
    <row r="139" spans="1:62" s="200" customFormat="1">
      <c r="A139" s="70"/>
      <c r="B139" s="70"/>
      <c r="AI139" s="86"/>
      <c r="AJ139" s="86"/>
      <c r="AK139" s="86"/>
      <c r="AL139" s="86"/>
      <c r="AM139" s="86"/>
      <c r="AN139" s="86"/>
      <c r="AO139" s="86"/>
      <c r="AP139" s="86"/>
      <c r="AQ139" s="86"/>
      <c r="AR139" s="86"/>
      <c r="AS139" s="86"/>
      <c r="AT139" s="86"/>
      <c r="AU139" s="86"/>
      <c r="AV139" s="86"/>
      <c r="AW139" s="86"/>
      <c r="AX139" s="86"/>
      <c r="AY139" s="86"/>
      <c r="AZ139" s="86"/>
      <c r="BA139" s="85"/>
      <c r="BB139" s="85"/>
      <c r="BC139" s="85"/>
      <c r="BD139" s="85"/>
      <c r="BE139" s="85"/>
      <c r="BF139" s="85"/>
      <c r="BG139" s="85"/>
      <c r="BH139" s="85"/>
      <c r="BI139" s="85"/>
      <c r="BJ139" s="85"/>
    </row>
    <row r="140" spans="1:62" s="200" customFormat="1">
      <c r="A140" s="70"/>
      <c r="B140" s="70"/>
      <c r="AI140" s="86"/>
      <c r="AJ140" s="86"/>
      <c r="AK140" s="86"/>
      <c r="AL140" s="86"/>
      <c r="AM140" s="86"/>
      <c r="AN140" s="86"/>
      <c r="AO140" s="86"/>
      <c r="AP140" s="86"/>
      <c r="AQ140" s="86"/>
      <c r="AR140" s="86"/>
      <c r="AS140" s="86"/>
      <c r="AT140" s="86"/>
      <c r="AU140" s="86"/>
      <c r="AV140" s="86"/>
      <c r="AW140" s="86"/>
      <c r="AX140" s="86"/>
      <c r="AY140" s="86"/>
      <c r="AZ140" s="86"/>
      <c r="BA140" s="85"/>
      <c r="BB140" s="85"/>
      <c r="BC140" s="85"/>
      <c r="BD140" s="85"/>
      <c r="BE140" s="85"/>
      <c r="BF140" s="85"/>
      <c r="BG140" s="85"/>
      <c r="BH140" s="85"/>
      <c r="BI140" s="85"/>
      <c r="BJ140" s="85"/>
    </row>
    <row r="141" spans="1:62" s="200" customFormat="1">
      <c r="A141" s="70"/>
      <c r="B141" s="70"/>
      <c r="AI141" s="86"/>
      <c r="AJ141" s="86"/>
      <c r="AK141" s="86"/>
      <c r="AL141" s="86"/>
      <c r="AM141" s="86"/>
      <c r="AN141" s="86"/>
      <c r="AO141" s="86"/>
      <c r="AP141" s="86"/>
      <c r="AQ141" s="86"/>
      <c r="AR141" s="86"/>
      <c r="AS141" s="86"/>
      <c r="AT141" s="86"/>
      <c r="AU141" s="86"/>
      <c r="AV141" s="86"/>
      <c r="AW141" s="86"/>
      <c r="AX141" s="86"/>
      <c r="AY141" s="86"/>
      <c r="AZ141" s="86"/>
      <c r="BA141" s="85"/>
      <c r="BB141" s="85"/>
      <c r="BC141" s="85"/>
      <c r="BD141" s="85"/>
      <c r="BE141" s="85"/>
      <c r="BF141" s="85"/>
      <c r="BG141" s="85"/>
      <c r="BH141" s="85"/>
      <c r="BI141" s="85"/>
      <c r="BJ141" s="85"/>
    </row>
    <row r="142" spans="1:62" s="200" customFormat="1">
      <c r="A142" s="70"/>
      <c r="B142" s="70"/>
      <c r="AI142" s="86"/>
      <c r="AJ142" s="86"/>
      <c r="AK142" s="86"/>
      <c r="AL142" s="86"/>
      <c r="AM142" s="86"/>
      <c r="AN142" s="86"/>
      <c r="AO142" s="86"/>
      <c r="AP142" s="86"/>
      <c r="AQ142" s="86"/>
      <c r="AR142" s="86"/>
      <c r="AS142" s="86"/>
      <c r="AT142" s="86"/>
      <c r="AU142" s="86"/>
      <c r="AV142" s="86"/>
      <c r="AW142" s="86"/>
      <c r="AX142" s="86"/>
      <c r="AY142" s="86"/>
      <c r="AZ142" s="86"/>
      <c r="BA142" s="85"/>
      <c r="BB142" s="85"/>
      <c r="BC142" s="85"/>
      <c r="BD142" s="85"/>
      <c r="BE142" s="85"/>
      <c r="BF142" s="85"/>
      <c r="BG142" s="85"/>
      <c r="BH142" s="85"/>
      <c r="BI142" s="85"/>
      <c r="BJ142" s="85"/>
    </row>
    <row r="143" spans="1:62" s="200" customFormat="1">
      <c r="A143" s="70"/>
      <c r="B143" s="70"/>
      <c r="AI143" s="86"/>
      <c r="AJ143" s="86"/>
      <c r="AK143" s="86"/>
      <c r="AL143" s="86"/>
      <c r="AM143" s="86"/>
      <c r="AN143" s="86"/>
      <c r="AO143" s="86"/>
      <c r="AP143" s="86"/>
      <c r="AQ143" s="86"/>
      <c r="AR143" s="86"/>
      <c r="AS143" s="86"/>
      <c r="AT143" s="86"/>
      <c r="AU143" s="86"/>
      <c r="AV143" s="86"/>
      <c r="AW143" s="86"/>
      <c r="AX143" s="86"/>
      <c r="AY143" s="86"/>
      <c r="AZ143" s="86"/>
      <c r="BA143" s="85"/>
      <c r="BB143" s="85"/>
      <c r="BC143" s="85"/>
      <c r="BD143" s="85"/>
      <c r="BE143" s="85"/>
      <c r="BF143" s="85"/>
      <c r="BG143" s="85"/>
      <c r="BH143" s="85"/>
      <c r="BI143" s="85"/>
      <c r="BJ143" s="85"/>
    </row>
    <row r="144" spans="1:62" s="200" customFormat="1">
      <c r="A144" s="70"/>
      <c r="B144" s="70"/>
      <c r="AI144" s="86"/>
      <c r="AJ144" s="86"/>
      <c r="AK144" s="86"/>
      <c r="AL144" s="86"/>
      <c r="AM144" s="86"/>
      <c r="AN144" s="86"/>
      <c r="AO144" s="86"/>
      <c r="AP144" s="86"/>
      <c r="AQ144" s="86"/>
      <c r="AR144" s="86"/>
      <c r="AS144" s="86"/>
      <c r="AT144" s="86"/>
      <c r="AU144" s="86"/>
      <c r="AV144" s="86"/>
      <c r="AW144" s="86"/>
      <c r="AX144" s="86"/>
      <c r="AY144" s="86"/>
      <c r="AZ144" s="86"/>
      <c r="BA144" s="85"/>
      <c r="BB144" s="85"/>
      <c r="BC144" s="85"/>
      <c r="BD144" s="85"/>
      <c r="BE144" s="85"/>
      <c r="BF144" s="85"/>
      <c r="BG144" s="85"/>
      <c r="BH144" s="85"/>
      <c r="BI144" s="85"/>
      <c r="BJ144" s="85"/>
    </row>
    <row r="145" spans="1:62" s="200" customFormat="1">
      <c r="A145" s="70"/>
      <c r="B145" s="70"/>
      <c r="AI145" s="86"/>
      <c r="AJ145" s="86"/>
      <c r="AK145" s="86"/>
      <c r="AL145" s="86"/>
      <c r="AM145" s="86"/>
      <c r="AN145" s="86"/>
      <c r="AO145" s="86"/>
      <c r="AP145" s="86"/>
      <c r="AQ145" s="86"/>
      <c r="AR145" s="86"/>
      <c r="AS145" s="86"/>
      <c r="AT145" s="86"/>
      <c r="AU145" s="86"/>
      <c r="AV145" s="86"/>
      <c r="AW145" s="86"/>
      <c r="AX145" s="86"/>
      <c r="AY145" s="86"/>
      <c r="AZ145" s="86"/>
      <c r="BA145" s="85"/>
      <c r="BB145" s="85"/>
      <c r="BC145" s="85"/>
      <c r="BD145" s="85"/>
      <c r="BE145" s="85"/>
      <c r="BF145" s="85"/>
      <c r="BG145" s="85"/>
      <c r="BH145" s="85"/>
      <c r="BI145" s="85"/>
      <c r="BJ145" s="85"/>
    </row>
    <row r="146" spans="1:62" s="200" customFormat="1">
      <c r="A146" s="70"/>
      <c r="B146" s="70"/>
      <c r="AI146" s="86"/>
      <c r="AJ146" s="86"/>
      <c r="AK146" s="86"/>
      <c r="AL146" s="86"/>
      <c r="AM146" s="86"/>
      <c r="AN146" s="86"/>
      <c r="AO146" s="86"/>
      <c r="AP146" s="86"/>
      <c r="AQ146" s="86"/>
      <c r="AR146" s="86"/>
      <c r="AS146" s="86"/>
      <c r="AT146" s="86"/>
      <c r="AU146" s="86"/>
      <c r="AV146" s="86"/>
      <c r="AW146" s="86"/>
      <c r="AX146" s="86"/>
      <c r="AY146" s="86"/>
      <c r="AZ146" s="86"/>
      <c r="BA146" s="85"/>
      <c r="BB146" s="85"/>
      <c r="BC146" s="85"/>
      <c r="BD146" s="85"/>
      <c r="BE146" s="85"/>
      <c r="BF146" s="85"/>
      <c r="BG146" s="85"/>
      <c r="BH146" s="85"/>
      <c r="BI146" s="85"/>
      <c r="BJ146" s="85"/>
    </row>
    <row r="147" spans="1:62" s="200" customFormat="1">
      <c r="A147" s="70"/>
      <c r="B147" s="70"/>
      <c r="AI147" s="86"/>
      <c r="AJ147" s="86"/>
      <c r="AK147" s="86"/>
      <c r="AL147" s="86"/>
      <c r="AM147" s="86"/>
      <c r="AN147" s="86"/>
      <c r="AO147" s="86"/>
      <c r="AP147" s="86"/>
      <c r="AQ147" s="86"/>
      <c r="AR147" s="86"/>
      <c r="AS147" s="86"/>
      <c r="AT147" s="86"/>
      <c r="AU147" s="86"/>
      <c r="AV147" s="86"/>
      <c r="AW147" s="86"/>
      <c r="AX147" s="86"/>
      <c r="AY147" s="86"/>
      <c r="AZ147" s="86"/>
      <c r="BA147" s="85"/>
      <c r="BB147" s="85"/>
      <c r="BC147" s="85"/>
      <c r="BD147" s="85"/>
      <c r="BE147" s="85"/>
      <c r="BF147" s="85"/>
      <c r="BG147" s="85"/>
      <c r="BH147" s="85"/>
      <c r="BI147" s="85"/>
      <c r="BJ147" s="85"/>
    </row>
    <row r="148" spans="1:62" s="200" customFormat="1">
      <c r="A148" s="70"/>
      <c r="B148" s="70"/>
      <c r="AI148" s="86"/>
      <c r="AJ148" s="86"/>
      <c r="AK148" s="86"/>
      <c r="AL148" s="86"/>
      <c r="AM148" s="86"/>
      <c r="AN148" s="86"/>
      <c r="AO148" s="86"/>
      <c r="AP148" s="86"/>
      <c r="AQ148" s="86"/>
      <c r="AR148" s="86"/>
      <c r="AS148" s="86"/>
      <c r="AT148" s="86"/>
      <c r="AU148" s="86"/>
      <c r="AV148" s="86"/>
      <c r="AW148" s="86"/>
      <c r="AX148" s="86"/>
      <c r="AY148" s="86"/>
      <c r="AZ148" s="86"/>
      <c r="BA148" s="85"/>
      <c r="BB148" s="85"/>
      <c r="BC148" s="85"/>
      <c r="BD148" s="85"/>
      <c r="BE148" s="85"/>
      <c r="BF148" s="85"/>
      <c r="BG148" s="85"/>
      <c r="BH148" s="85"/>
      <c r="BI148" s="85"/>
      <c r="BJ148" s="85"/>
    </row>
    <row r="149" spans="1:62" s="200" customFormat="1">
      <c r="A149" s="70"/>
      <c r="B149" s="70"/>
      <c r="AI149" s="86"/>
      <c r="AJ149" s="86"/>
      <c r="AK149" s="86"/>
      <c r="AL149" s="86"/>
      <c r="AM149" s="86"/>
      <c r="AN149" s="86"/>
      <c r="AO149" s="86"/>
      <c r="AP149" s="86"/>
      <c r="AQ149" s="86"/>
      <c r="AR149" s="86"/>
      <c r="AS149" s="86"/>
      <c r="AT149" s="86"/>
      <c r="AU149" s="86"/>
      <c r="AV149" s="86"/>
      <c r="AW149" s="86"/>
      <c r="AX149" s="86"/>
      <c r="AY149" s="86"/>
      <c r="AZ149" s="86"/>
      <c r="BA149" s="85"/>
      <c r="BB149" s="85"/>
      <c r="BC149" s="85"/>
      <c r="BD149" s="85"/>
      <c r="BE149" s="85"/>
      <c r="BF149" s="85"/>
      <c r="BG149" s="85"/>
      <c r="BH149" s="85"/>
      <c r="BI149" s="85"/>
      <c r="BJ149" s="85"/>
    </row>
    <row r="150" spans="1:62" s="200" customFormat="1">
      <c r="A150" s="70"/>
      <c r="B150" s="70"/>
      <c r="AI150" s="86"/>
      <c r="AJ150" s="86"/>
      <c r="AK150" s="86"/>
      <c r="AL150" s="86"/>
      <c r="AM150" s="86"/>
      <c r="AN150" s="86"/>
      <c r="AO150" s="86"/>
      <c r="AP150" s="86"/>
      <c r="AQ150" s="86"/>
      <c r="AR150" s="86"/>
      <c r="AS150" s="86"/>
      <c r="AT150" s="86"/>
      <c r="AU150" s="86"/>
      <c r="AV150" s="86"/>
      <c r="AW150" s="86"/>
      <c r="AX150" s="86"/>
      <c r="AY150" s="86"/>
      <c r="AZ150" s="86"/>
      <c r="BA150" s="85"/>
      <c r="BB150" s="85"/>
      <c r="BC150" s="85"/>
      <c r="BD150" s="85"/>
      <c r="BE150" s="85"/>
      <c r="BF150" s="85"/>
      <c r="BG150" s="85"/>
      <c r="BH150" s="85"/>
      <c r="BI150" s="85"/>
      <c r="BJ150" s="85"/>
    </row>
    <row r="151" spans="1:62" s="200" customFormat="1">
      <c r="A151" s="70"/>
      <c r="B151" s="70"/>
      <c r="AI151" s="86"/>
      <c r="AJ151" s="86"/>
      <c r="AK151" s="86"/>
      <c r="AL151" s="86"/>
      <c r="AM151" s="86"/>
      <c r="AN151" s="86"/>
      <c r="AO151" s="86"/>
      <c r="AP151" s="86"/>
      <c r="AQ151" s="86"/>
      <c r="AR151" s="86"/>
      <c r="AS151" s="86"/>
      <c r="AT151" s="86"/>
      <c r="AU151" s="86"/>
      <c r="AV151" s="86"/>
      <c r="AW151" s="86"/>
      <c r="AX151" s="86"/>
      <c r="AY151" s="86"/>
      <c r="AZ151" s="86"/>
      <c r="BA151" s="85"/>
      <c r="BB151" s="85"/>
      <c r="BC151" s="85"/>
      <c r="BD151" s="85"/>
      <c r="BE151" s="85"/>
      <c r="BF151" s="85"/>
      <c r="BG151" s="85"/>
      <c r="BH151" s="85"/>
      <c r="BI151" s="85"/>
      <c r="BJ151" s="85"/>
    </row>
    <row r="152" spans="1:62" s="200" customFormat="1">
      <c r="A152" s="70"/>
      <c r="B152" s="70"/>
      <c r="AI152" s="86"/>
      <c r="AJ152" s="86"/>
      <c r="AK152" s="86"/>
      <c r="AL152" s="86"/>
      <c r="AM152" s="86"/>
      <c r="AN152" s="86"/>
      <c r="AO152" s="86"/>
      <c r="AP152" s="86"/>
      <c r="AQ152" s="86"/>
      <c r="AR152" s="86"/>
      <c r="AS152" s="86"/>
      <c r="AT152" s="86"/>
      <c r="AU152" s="86"/>
      <c r="AV152" s="86"/>
      <c r="AW152" s="86"/>
      <c r="AX152" s="86"/>
      <c r="AY152" s="86"/>
      <c r="AZ152" s="86"/>
      <c r="BA152" s="85"/>
      <c r="BB152" s="85"/>
      <c r="BC152" s="85"/>
      <c r="BD152" s="85"/>
      <c r="BE152" s="85"/>
      <c r="BF152" s="85"/>
      <c r="BG152" s="85"/>
      <c r="BH152" s="85"/>
      <c r="BI152" s="85"/>
      <c r="BJ152" s="85"/>
    </row>
    <row r="153" spans="1:62" s="200" customFormat="1">
      <c r="A153" s="70"/>
      <c r="B153" s="70"/>
      <c r="AI153" s="86"/>
      <c r="AJ153" s="86"/>
      <c r="AK153" s="86"/>
      <c r="AL153" s="86"/>
      <c r="AM153" s="86"/>
      <c r="AN153" s="86"/>
      <c r="AO153" s="86"/>
      <c r="AP153" s="86"/>
      <c r="AQ153" s="86"/>
      <c r="AR153" s="86"/>
      <c r="AS153" s="86"/>
      <c r="AT153" s="86"/>
      <c r="AU153" s="86"/>
      <c r="AV153" s="86"/>
      <c r="AW153" s="86"/>
      <c r="AX153" s="86"/>
      <c r="AY153" s="86"/>
      <c r="AZ153" s="86"/>
      <c r="BA153" s="85"/>
      <c r="BB153" s="85"/>
      <c r="BC153" s="85"/>
      <c r="BD153" s="85"/>
      <c r="BE153" s="85"/>
      <c r="BF153" s="85"/>
      <c r="BG153" s="85"/>
      <c r="BH153" s="85"/>
      <c r="BI153" s="85"/>
      <c r="BJ153" s="85"/>
    </row>
    <row r="154" spans="1:62" s="200" customFormat="1">
      <c r="A154" s="70"/>
      <c r="B154" s="70"/>
      <c r="AI154" s="86"/>
      <c r="AJ154" s="86"/>
      <c r="AK154" s="86"/>
      <c r="AL154" s="86"/>
      <c r="AM154" s="86"/>
      <c r="AN154" s="86"/>
      <c r="AO154" s="86"/>
      <c r="AP154" s="86"/>
      <c r="AQ154" s="86"/>
      <c r="AR154" s="86"/>
      <c r="AS154" s="86"/>
      <c r="AT154" s="86"/>
      <c r="AU154" s="86"/>
      <c r="AV154" s="86"/>
      <c r="AW154" s="86"/>
      <c r="AX154" s="86"/>
      <c r="AY154" s="86"/>
      <c r="AZ154" s="86"/>
      <c r="BA154" s="85"/>
      <c r="BB154" s="85"/>
      <c r="BC154" s="85"/>
      <c r="BD154" s="85"/>
      <c r="BE154" s="85"/>
      <c r="BF154" s="85"/>
      <c r="BG154" s="85"/>
      <c r="BH154" s="85"/>
      <c r="BI154" s="85"/>
      <c r="BJ154" s="85"/>
    </row>
    <row r="155" spans="1:62" s="200" customFormat="1">
      <c r="A155" s="70"/>
      <c r="B155" s="70"/>
      <c r="AI155" s="86"/>
      <c r="AJ155" s="86"/>
      <c r="AK155" s="86"/>
      <c r="AL155" s="86"/>
      <c r="AM155" s="86"/>
      <c r="AN155" s="86"/>
      <c r="AO155" s="86"/>
      <c r="AP155" s="86"/>
      <c r="AQ155" s="86"/>
      <c r="AR155" s="86"/>
      <c r="AS155" s="86"/>
      <c r="AT155" s="86"/>
      <c r="AU155" s="86"/>
      <c r="AV155" s="86"/>
      <c r="AW155" s="86"/>
      <c r="AX155" s="86"/>
      <c r="AY155" s="86"/>
      <c r="AZ155" s="86"/>
      <c r="BA155" s="85"/>
      <c r="BB155" s="85"/>
      <c r="BC155" s="85"/>
      <c r="BD155" s="85"/>
      <c r="BE155" s="85"/>
      <c r="BF155" s="85"/>
      <c r="BG155" s="85"/>
      <c r="BH155" s="85"/>
      <c r="BI155" s="85"/>
      <c r="BJ155" s="85"/>
    </row>
    <row r="156" spans="1:62" s="200" customFormat="1">
      <c r="A156" s="70"/>
      <c r="B156" s="70"/>
      <c r="AI156" s="86"/>
      <c r="AJ156" s="86"/>
      <c r="AK156" s="86"/>
      <c r="AL156" s="86"/>
      <c r="AM156" s="86"/>
      <c r="AN156" s="86"/>
      <c r="AO156" s="86"/>
      <c r="AP156" s="86"/>
      <c r="AQ156" s="86"/>
      <c r="AR156" s="86"/>
      <c r="AS156" s="86"/>
      <c r="AT156" s="86"/>
      <c r="AU156" s="86"/>
      <c r="AV156" s="86"/>
      <c r="AW156" s="86"/>
      <c r="AX156" s="86"/>
      <c r="AY156" s="86"/>
      <c r="AZ156" s="86"/>
      <c r="BA156" s="85"/>
      <c r="BB156" s="85"/>
      <c r="BC156" s="85"/>
      <c r="BD156" s="85"/>
      <c r="BE156" s="85"/>
      <c r="BF156" s="85"/>
      <c r="BG156" s="85"/>
      <c r="BH156" s="85"/>
      <c r="BI156" s="85"/>
      <c r="BJ156" s="85"/>
    </row>
    <row r="157" spans="1:62" s="200" customFormat="1">
      <c r="A157" s="70"/>
      <c r="B157" s="70"/>
      <c r="AI157" s="86"/>
      <c r="AJ157" s="86"/>
      <c r="AK157" s="86"/>
      <c r="AL157" s="86"/>
      <c r="AM157" s="86"/>
      <c r="AN157" s="86"/>
      <c r="AO157" s="86"/>
      <c r="AP157" s="86"/>
      <c r="AQ157" s="86"/>
      <c r="AR157" s="86"/>
      <c r="AS157" s="86"/>
      <c r="AT157" s="86"/>
      <c r="AU157" s="86"/>
      <c r="AV157" s="86"/>
      <c r="AW157" s="86"/>
      <c r="AX157" s="86"/>
      <c r="AY157" s="86"/>
      <c r="AZ157" s="86"/>
      <c r="BA157" s="85"/>
      <c r="BB157" s="85"/>
      <c r="BC157" s="85"/>
      <c r="BD157" s="85"/>
      <c r="BE157" s="85"/>
      <c r="BF157" s="85"/>
      <c r="BG157" s="85"/>
      <c r="BH157" s="85"/>
      <c r="BI157" s="85"/>
      <c r="BJ157" s="85"/>
    </row>
    <row r="158" spans="1:62" s="200" customFormat="1">
      <c r="A158" s="70"/>
      <c r="B158" s="70"/>
      <c r="AI158" s="86"/>
      <c r="AJ158" s="86"/>
      <c r="AK158" s="86"/>
      <c r="AL158" s="86"/>
      <c r="AM158" s="86"/>
      <c r="AN158" s="86"/>
      <c r="AO158" s="86"/>
      <c r="AP158" s="86"/>
      <c r="AQ158" s="86"/>
      <c r="AR158" s="86"/>
      <c r="AS158" s="86"/>
      <c r="AT158" s="86"/>
      <c r="AU158" s="86"/>
      <c r="AV158" s="86"/>
      <c r="AW158" s="86"/>
      <c r="AX158" s="86"/>
      <c r="AY158" s="86"/>
      <c r="AZ158" s="86"/>
      <c r="BA158" s="85"/>
      <c r="BB158" s="85"/>
      <c r="BC158" s="85"/>
      <c r="BD158" s="85"/>
      <c r="BE158" s="85"/>
      <c r="BF158" s="85"/>
      <c r="BG158" s="85"/>
      <c r="BH158" s="85"/>
      <c r="BI158" s="85"/>
      <c r="BJ158" s="85"/>
    </row>
    <row r="159" spans="1:62" s="200" customFormat="1">
      <c r="A159" s="70"/>
      <c r="B159" s="70"/>
      <c r="AI159" s="86"/>
      <c r="AJ159" s="86"/>
      <c r="AK159" s="86"/>
      <c r="AL159" s="86"/>
      <c r="AM159" s="86"/>
      <c r="AN159" s="86"/>
      <c r="AO159" s="86"/>
      <c r="AP159" s="86"/>
      <c r="AQ159" s="86"/>
      <c r="AR159" s="86"/>
      <c r="AS159" s="86"/>
      <c r="AT159" s="86"/>
      <c r="AU159" s="86"/>
      <c r="AV159" s="86"/>
      <c r="AW159" s="86"/>
      <c r="AX159" s="86"/>
      <c r="AY159" s="86"/>
      <c r="AZ159" s="86"/>
      <c r="BA159" s="85"/>
      <c r="BB159" s="85"/>
      <c r="BC159" s="85"/>
      <c r="BD159" s="85"/>
      <c r="BE159" s="85"/>
      <c r="BF159" s="85"/>
      <c r="BG159" s="85"/>
      <c r="BH159" s="85"/>
      <c r="BI159" s="85"/>
      <c r="BJ159" s="85"/>
    </row>
    <row r="160" spans="1:62" s="200" customFormat="1">
      <c r="A160" s="70"/>
      <c r="B160" s="70"/>
      <c r="AI160" s="86"/>
      <c r="AJ160" s="86"/>
      <c r="AK160" s="86"/>
      <c r="AL160" s="86"/>
      <c r="AM160" s="86"/>
      <c r="AN160" s="86"/>
      <c r="AO160" s="86"/>
      <c r="AP160" s="86"/>
      <c r="AQ160" s="86"/>
      <c r="AR160" s="86"/>
      <c r="AS160" s="86"/>
      <c r="AT160" s="86"/>
      <c r="AU160" s="86"/>
      <c r="AV160" s="86"/>
      <c r="AW160" s="86"/>
      <c r="AX160" s="86"/>
      <c r="AY160" s="86"/>
      <c r="AZ160" s="86"/>
      <c r="BA160" s="85"/>
      <c r="BB160" s="85"/>
      <c r="BC160" s="85"/>
      <c r="BD160" s="85"/>
      <c r="BE160" s="85"/>
      <c r="BF160" s="85"/>
      <c r="BG160" s="85"/>
      <c r="BH160" s="85"/>
      <c r="BI160" s="85"/>
      <c r="BJ160" s="85"/>
    </row>
    <row r="161" spans="1:62" s="200" customFormat="1">
      <c r="A161" s="70"/>
      <c r="B161" s="70"/>
      <c r="AI161" s="86"/>
      <c r="AJ161" s="86"/>
      <c r="AK161" s="86"/>
      <c r="AL161" s="86"/>
      <c r="AM161" s="86"/>
      <c r="AN161" s="86"/>
      <c r="AO161" s="86"/>
      <c r="AP161" s="86"/>
      <c r="AQ161" s="86"/>
      <c r="AR161" s="86"/>
      <c r="AS161" s="86"/>
      <c r="AT161" s="86"/>
      <c r="AU161" s="86"/>
      <c r="AV161" s="86"/>
      <c r="AW161" s="86"/>
      <c r="AX161" s="86"/>
      <c r="AY161" s="86"/>
      <c r="AZ161" s="86"/>
      <c r="BA161" s="85"/>
      <c r="BB161" s="85"/>
      <c r="BC161" s="85"/>
      <c r="BD161" s="85"/>
      <c r="BE161" s="85"/>
      <c r="BF161" s="85"/>
      <c r="BG161" s="85"/>
      <c r="BH161" s="85"/>
      <c r="BI161" s="85"/>
      <c r="BJ161" s="85"/>
    </row>
    <row r="162" spans="1:62" s="200" customFormat="1">
      <c r="A162" s="70"/>
      <c r="B162" s="70"/>
      <c r="AI162" s="86"/>
      <c r="AJ162" s="86"/>
      <c r="AK162" s="86"/>
      <c r="AL162" s="86"/>
      <c r="AM162" s="86"/>
      <c r="AN162" s="86"/>
      <c r="AO162" s="86"/>
      <c r="AP162" s="86"/>
      <c r="AQ162" s="86"/>
      <c r="AR162" s="86"/>
      <c r="AS162" s="86"/>
      <c r="AT162" s="86"/>
      <c r="AU162" s="86"/>
      <c r="AV162" s="86"/>
      <c r="AW162" s="86"/>
      <c r="AX162" s="86"/>
      <c r="AY162" s="86"/>
      <c r="AZ162" s="86"/>
      <c r="BA162" s="85"/>
      <c r="BB162" s="85"/>
      <c r="BC162" s="85"/>
      <c r="BD162" s="85"/>
      <c r="BE162" s="85"/>
      <c r="BF162" s="85"/>
      <c r="BG162" s="85"/>
      <c r="BH162" s="85"/>
      <c r="BI162" s="85"/>
      <c r="BJ162" s="85"/>
    </row>
    <row r="163" spans="1:62" s="200" customFormat="1">
      <c r="A163" s="70"/>
      <c r="B163" s="70"/>
      <c r="AI163" s="86"/>
      <c r="AJ163" s="86"/>
      <c r="AK163" s="86"/>
      <c r="AL163" s="86"/>
      <c r="AM163" s="86"/>
      <c r="AN163" s="86"/>
      <c r="AO163" s="86"/>
      <c r="AP163" s="86"/>
      <c r="AQ163" s="86"/>
      <c r="AR163" s="86"/>
      <c r="AS163" s="86"/>
      <c r="AT163" s="86"/>
      <c r="AU163" s="86"/>
      <c r="AV163" s="86"/>
      <c r="AW163" s="86"/>
      <c r="AX163" s="86"/>
      <c r="AY163" s="86"/>
      <c r="AZ163" s="86"/>
      <c r="BA163" s="85"/>
      <c r="BB163" s="85"/>
      <c r="BC163" s="85"/>
      <c r="BD163" s="85"/>
      <c r="BE163" s="85"/>
      <c r="BF163" s="85"/>
      <c r="BG163" s="85"/>
      <c r="BH163" s="85"/>
      <c r="BI163" s="85"/>
      <c r="BJ163" s="85"/>
    </row>
    <row r="164" spans="1:62" s="200" customFormat="1">
      <c r="A164" s="70"/>
      <c r="B164" s="70"/>
      <c r="AI164" s="86"/>
      <c r="AJ164" s="86"/>
      <c r="AK164" s="86"/>
      <c r="AL164" s="86"/>
      <c r="AM164" s="86"/>
      <c r="AN164" s="86"/>
      <c r="AO164" s="86"/>
      <c r="AP164" s="86"/>
      <c r="AQ164" s="86"/>
      <c r="AR164" s="86"/>
      <c r="AS164" s="86"/>
      <c r="AT164" s="86"/>
      <c r="AU164" s="86"/>
      <c r="AV164" s="86"/>
      <c r="AW164" s="86"/>
      <c r="AX164" s="86"/>
      <c r="AY164" s="86"/>
      <c r="AZ164" s="86"/>
      <c r="BA164" s="85"/>
      <c r="BB164" s="85"/>
      <c r="BC164" s="85"/>
      <c r="BD164" s="85"/>
      <c r="BE164" s="85"/>
      <c r="BF164" s="85"/>
      <c r="BG164" s="85"/>
      <c r="BH164" s="85"/>
      <c r="BI164" s="85"/>
      <c r="BJ164" s="85"/>
    </row>
    <row r="165" spans="1:62" s="200" customFormat="1">
      <c r="A165" s="70"/>
      <c r="B165" s="70"/>
      <c r="AI165" s="86"/>
      <c r="AJ165" s="86"/>
      <c r="AK165" s="86"/>
      <c r="AL165" s="86"/>
      <c r="AM165" s="86"/>
      <c r="AN165" s="86"/>
      <c r="AO165" s="86"/>
      <c r="AP165" s="86"/>
      <c r="AQ165" s="86"/>
      <c r="AR165" s="86"/>
      <c r="AS165" s="86"/>
      <c r="AT165" s="86"/>
      <c r="AU165" s="86"/>
      <c r="AV165" s="86"/>
      <c r="AW165" s="86"/>
      <c r="AX165" s="86"/>
      <c r="AY165" s="86"/>
      <c r="AZ165" s="86"/>
      <c r="BA165" s="85"/>
      <c r="BB165" s="85"/>
      <c r="BC165" s="85"/>
      <c r="BD165" s="85"/>
      <c r="BE165" s="85"/>
      <c r="BF165" s="85"/>
      <c r="BG165" s="85"/>
      <c r="BH165" s="85"/>
      <c r="BI165" s="85"/>
      <c r="BJ165" s="85"/>
    </row>
    <row r="166" spans="1:62" s="200" customFormat="1">
      <c r="A166" s="70"/>
      <c r="B166" s="70"/>
      <c r="AI166" s="86"/>
      <c r="AJ166" s="86"/>
      <c r="AK166" s="86"/>
      <c r="AL166" s="86"/>
      <c r="AM166" s="86"/>
      <c r="AN166" s="86"/>
      <c r="AO166" s="86"/>
      <c r="AP166" s="86"/>
      <c r="AQ166" s="86"/>
      <c r="AR166" s="86"/>
      <c r="AS166" s="86"/>
      <c r="AT166" s="86"/>
      <c r="AU166" s="86"/>
      <c r="AV166" s="86"/>
      <c r="AW166" s="86"/>
      <c r="AX166" s="86"/>
      <c r="AY166" s="86"/>
      <c r="AZ166" s="86"/>
      <c r="BA166" s="85"/>
      <c r="BB166" s="85"/>
      <c r="BC166" s="85"/>
      <c r="BD166" s="85"/>
      <c r="BE166" s="85"/>
      <c r="BF166" s="85"/>
      <c r="BG166" s="85"/>
      <c r="BH166" s="85"/>
      <c r="BI166" s="85"/>
      <c r="BJ166" s="85"/>
    </row>
    <row r="167" spans="1:62" s="200" customFormat="1">
      <c r="A167" s="70"/>
      <c r="B167" s="70"/>
      <c r="AI167" s="86"/>
      <c r="AJ167" s="86"/>
      <c r="AK167" s="86"/>
      <c r="AL167" s="86"/>
      <c r="AM167" s="86"/>
      <c r="AN167" s="86"/>
      <c r="AO167" s="86"/>
      <c r="AP167" s="86"/>
      <c r="AQ167" s="86"/>
      <c r="AR167" s="86"/>
      <c r="AS167" s="86"/>
      <c r="AT167" s="86"/>
      <c r="AU167" s="86"/>
      <c r="AV167" s="86"/>
      <c r="AW167" s="86"/>
      <c r="AX167" s="86"/>
      <c r="AY167" s="86"/>
      <c r="AZ167" s="86"/>
      <c r="BA167" s="85"/>
      <c r="BB167" s="85"/>
      <c r="BC167" s="85"/>
      <c r="BD167" s="85"/>
      <c r="BE167" s="85"/>
      <c r="BF167" s="85"/>
      <c r="BG167" s="85"/>
      <c r="BH167" s="85"/>
      <c r="BI167" s="85"/>
      <c r="BJ167" s="85"/>
    </row>
    <row r="168" spans="1:62" s="200" customFormat="1">
      <c r="A168" s="70"/>
      <c r="B168" s="70"/>
      <c r="AI168" s="86"/>
      <c r="AJ168" s="86"/>
      <c r="AK168" s="86"/>
      <c r="AL168" s="86"/>
      <c r="AM168" s="86"/>
      <c r="AN168" s="86"/>
      <c r="AO168" s="86"/>
      <c r="AP168" s="86"/>
      <c r="AQ168" s="86"/>
      <c r="AR168" s="86"/>
      <c r="AS168" s="86"/>
      <c r="AT168" s="86"/>
      <c r="AU168" s="86"/>
      <c r="AV168" s="86"/>
      <c r="AW168" s="86"/>
      <c r="AX168" s="86"/>
      <c r="AY168" s="86"/>
      <c r="AZ168" s="86"/>
      <c r="BA168" s="85"/>
      <c r="BB168" s="85"/>
      <c r="BC168" s="85"/>
      <c r="BD168" s="85"/>
      <c r="BE168" s="85"/>
      <c r="BF168" s="85"/>
      <c r="BG168" s="85"/>
      <c r="BH168" s="85"/>
      <c r="BI168" s="85"/>
      <c r="BJ168" s="85"/>
    </row>
    <row r="169" spans="1:62" s="200" customFormat="1">
      <c r="A169" s="70"/>
      <c r="B169" s="70"/>
      <c r="AI169" s="86"/>
      <c r="AJ169" s="86"/>
      <c r="AK169" s="86"/>
      <c r="AL169" s="86"/>
      <c r="AM169" s="86"/>
      <c r="AN169" s="86"/>
      <c r="AO169" s="86"/>
      <c r="AP169" s="86"/>
      <c r="AQ169" s="86"/>
      <c r="AR169" s="86"/>
      <c r="AS169" s="86"/>
      <c r="AT169" s="86"/>
      <c r="AU169" s="86"/>
      <c r="AV169" s="86"/>
      <c r="AW169" s="86"/>
      <c r="AX169" s="86"/>
      <c r="AY169" s="86"/>
      <c r="AZ169" s="86"/>
      <c r="BA169" s="85"/>
      <c r="BB169" s="85"/>
      <c r="BC169" s="85"/>
      <c r="BD169" s="85"/>
      <c r="BE169" s="85"/>
      <c r="BF169" s="85"/>
      <c r="BG169" s="85"/>
      <c r="BH169" s="85"/>
      <c r="BI169" s="85"/>
      <c r="BJ169" s="85"/>
    </row>
    <row r="170" spans="1:62" s="200" customFormat="1">
      <c r="A170" s="70"/>
      <c r="B170" s="70"/>
      <c r="AI170" s="86"/>
      <c r="AJ170" s="86"/>
      <c r="AK170" s="86"/>
      <c r="AL170" s="86"/>
      <c r="AM170" s="86"/>
      <c r="AN170" s="86"/>
      <c r="AO170" s="86"/>
      <c r="AP170" s="86"/>
      <c r="AQ170" s="86"/>
      <c r="AR170" s="86"/>
      <c r="AS170" s="86"/>
      <c r="AT170" s="86"/>
      <c r="AU170" s="86"/>
      <c r="AV170" s="86"/>
      <c r="AW170" s="86"/>
      <c r="AX170" s="86"/>
      <c r="AY170" s="86"/>
      <c r="AZ170" s="86"/>
      <c r="BA170" s="85"/>
      <c r="BB170" s="85"/>
      <c r="BC170" s="85"/>
      <c r="BD170" s="85"/>
      <c r="BE170" s="85"/>
      <c r="BF170" s="85"/>
      <c r="BG170" s="85"/>
      <c r="BH170" s="85"/>
      <c r="BI170" s="85"/>
      <c r="BJ170" s="85"/>
    </row>
    <row r="171" spans="1:62" s="200" customFormat="1">
      <c r="A171" s="70"/>
      <c r="B171" s="70"/>
      <c r="AI171" s="86"/>
      <c r="AJ171" s="86"/>
      <c r="AK171" s="86"/>
      <c r="AL171" s="86"/>
      <c r="AM171" s="86"/>
      <c r="AN171" s="86"/>
      <c r="AO171" s="86"/>
      <c r="AP171" s="86"/>
      <c r="AQ171" s="86"/>
      <c r="AR171" s="86"/>
      <c r="AS171" s="86"/>
      <c r="AT171" s="86"/>
      <c r="AU171" s="86"/>
      <c r="AV171" s="86"/>
      <c r="AW171" s="86"/>
      <c r="AX171" s="86"/>
      <c r="AY171" s="86"/>
      <c r="AZ171" s="86"/>
      <c r="BA171" s="85"/>
      <c r="BB171" s="85"/>
      <c r="BC171" s="85"/>
      <c r="BD171" s="85"/>
      <c r="BE171" s="85"/>
      <c r="BF171" s="85"/>
      <c r="BG171" s="85"/>
      <c r="BH171" s="85"/>
      <c r="BI171" s="85"/>
      <c r="BJ171" s="85"/>
    </row>
    <row r="172" spans="1:62" s="200" customFormat="1">
      <c r="A172" s="70"/>
      <c r="B172" s="70"/>
      <c r="AI172" s="86"/>
      <c r="AJ172" s="86"/>
      <c r="AK172" s="86"/>
      <c r="AL172" s="86"/>
      <c r="AM172" s="86"/>
      <c r="AN172" s="86"/>
      <c r="AO172" s="86"/>
      <c r="AP172" s="86"/>
      <c r="AQ172" s="86"/>
      <c r="AR172" s="86"/>
      <c r="AS172" s="86"/>
      <c r="AT172" s="86"/>
      <c r="AU172" s="86"/>
      <c r="AV172" s="86"/>
      <c r="AW172" s="86"/>
      <c r="AX172" s="86"/>
      <c r="AY172" s="86"/>
      <c r="AZ172" s="86"/>
      <c r="BA172" s="85"/>
      <c r="BB172" s="85"/>
      <c r="BC172" s="85"/>
      <c r="BD172" s="85"/>
      <c r="BE172" s="85"/>
      <c r="BF172" s="85"/>
      <c r="BG172" s="85"/>
      <c r="BH172" s="85"/>
      <c r="BI172" s="85"/>
      <c r="BJ172" s="85"/>
    </row>
    <row r="173" spans="1:62" s="200" customFormat="1">
      <c r="A173" s="70"/>
      <c r="B173" s="70"/>
      <c r="AI173" s="86"/>
      <c r="AJ173" s="86"/>
      <c r="AK173" s="86"/>
      <c r="AL173" s="86"/>
      <c r="AM173" s="86"/>
      <c r="AN173" s="86"/>
      <c r="AO173" s="86"/>
      <c r="AP173" s="86"/>
      <c r="AQ173" s="86"/>
      <c r="AR173" s="86"/>
      <c r="AS173" s="86"/>
      <c r="AT173" s="86"/>
      <c r="AU173" s="86"/>
      <c r="AV173" s="86"/>
      <c r="AW173" s="86"/>
      <c r="AX173" s="86"/>
      <c r="AY173" s="86"/>
      <c r="AZ173" s="86"/>
      <c r="BA173" s="85"/>
      <c r="BB173" s="85"/>
      <c r="BC173" s="85"/>
      <c r="BD173" s="85"/>
      <c r="BE173" s="85"/>
      <c r="BF173" s="85"/>
      <c r="BG173" s="85"/>
      <c r="BH173" s="85"/>
      <c r="BI173" s="85"/>
      <c r="BJ173" s="85"/>
    </row>
    <row r="174" spans="1:62" s="200" customFormat="1">
      <c r="A174" s="70"/>
      <c r="B174" s="70"/>
      <c r="AI174" s="86"/>
      <c r="AJ174" s="86"/>
      <c r="AK174" s="86"/>
      <c r="AL174" s="86"/>
      <c r="AM174" s="86"/>
      <c r="AN174" s="86"/>
      <c r="AO174" s="86"/>
      <c r="AP174" s="86"/>
      <c r="AQ174" s="86"/>
      <c r="AR174" s="86"/>
      <c r="AS174" s="86"/>
      <c r="AT174" s="86"/>
      <c r="AU174" s="86"/>
      <c r="AV174" s="86"/>
      <c r="AW174" s="86"/>
      <c r="AX174" s="86"/>
      <c r="AY174" s="86"/>
      <c r="AZ174" s="86"/>
      <c r="BA174" s="85"/>
      <c r="BB174" s="85"/>
      <c r="BC174" s="85"/>
      <c r="BD174" s="85"/>
      <c r="BE174" s="85"/>
      <c r="BF174" s="85"/>
      <c r="BG174" s="85"/>
      <c r="BH174" s="85"/>
      <c r="BI174" s="85"/>
      <c r="BJ174" s="85"/>
    </row>
    <row r="175" spans="1:62" s="200" customFormat="1">
      <c r="A175" s="70"/>
      <c r="B175" s="70"/>
      <c r="AI175" s="86"/>
      <c r="AJ175" s="86"/>
      <c r="AK175" s="86"/>
      <c r="AL175" s="86"/>
      <c r="AM175" s="86"/>
      <c r="AN175" s="86"/>
      <c r="AO175" s="86"/>
      <c r="AP175" s="86"/>
      <c r="AQ175" s="86"/>
      <c r="AR175" s="86"/>
      <c r="AS175" s="86"/>
      <c r="AT175" s="86"/>
      <c r="AU175" s="86"/>
      <c r="AV175" s="86"/>
      <c r="AW175" s="86"/>
      <c r="AX175" s="86"/>
      <c r="AY175" s="86"/>
      <c r="AZ175" s="86"/>
      <c r="BA175" s="85"/>
      <c r="BB175" s="85"/>
      <c r="BC175" s="85"/>
      <c r="BD175" s="85"/>
      <c r="BE175" s="85"/>
      <c r="BF175" s="85"/>
      <c r="BG175" s="85"/>
      <c r="BH175" s="85"/>
      <c r="BI175" s="85"/>
      <c r="BJ175" s="85"/>
    </row>
    <row r="176" spans="1:62" s="200" customFormat="1">
      <c r="A176" s="70"/>
      <c r="B176" s="70"/>
      <c r="AI176" s="86"/>
      <c r="AJ176" s="86"/>
      <c r="AK176" s="86"/>
      <c r="AL176" s="86"/>
      <c r="AM176" s="86"/>
      <c r="AN176" s="86"/>
      <c r="AO176" s="86"/>
      <c r="AP176" s="86"/>
      <c r="AQ176" s="86"/>
      <c r="AR176" s="86"/>
      <c r="AS176" s="86"/>
      <c r="AT176" s="86"/>
      <c r="AU176" s="86"/>
      <c r="AV176" s="86"/>
      <c r="AW176" s="86"/>
      <c r="AX176" s="86"/>
      <c r="AY176" s="86"/>
      <c r="AZ176" s="86"/>
      <c r="BA176" s="85"/>
      <c r="BB176" s="85"/>
      <c r="BC176" s="85"/>
      <c r="BD176" s="85"/>
      <c r="BE176" s="85"/>
      <c r="BF176" s="85"/>
      <c r="BG176" s="85"/>
      <c r="BH176" s="85"/>
      <c r="BI176" s="85"/>
      <c r="BJ176" s="85"/>
    </row>
    <row r="177" spans="1:62" s="200" customFormat="1">
      <c r="A177" s="70"/>
      <c r="B177" s="70"/>
      <c r="AI177" s="86"/>
      <c r="AJ177" s="86"/>
      <c r="AK177" s="86"/>
      <c r="AL177" s="86"/>
      <c r="AM177" s="86"/>
      <c r="AN177" s="86"/>
      <c r="AO177" s="86"/>
      <c r="AP177" s="86"/>
      <c r="AQ177" s="86"/>
      <c r="AR177" s="86"/>
      <c r="AS177" s="86"/>
      <c r="AT177" s="86"/>
      <c r="AU177" s="86"/>
      <c r="AV177" s="86"/>
      <c r="AW177" s="86"/>
      <c r="AX177" s="86"/>
      <c r="AY177" s="86"/>
      <c r="AZ177" s="86"/>
      <c r="BA177" s="85"/>
      <c r="BB177" s="85"/>
      <c r="BC177" s="85"/>
      <c r="BD177" s="85"/>
      <c r="BE177" s="85"/>
      <c r="BF177" s="85"/>
      <c r="BG177" s="85"/>
      <c r="BH177" s="85"/>
      <c r="BI177" s="85"/>
      <c r="BJ177" s="85"/>
    </row>
    <row r="178" spans="1:62" s="200" customFormat="1">
      <c r="A178" s="70"/>
      <c r="B178" s="70"/>
      <c r="AI178" s="86"/>
      <c r="AJ178" s="86"/>
      <c r="AK178" s="86"/>
      <c r="AL178" s="86"/>
      <c r="AM178" s="86"/>
      <c r="AN178" s="86"/>
      <c r="AO178" s="86"/>
      <c r="AP178" s="86"/>
      <c r="AQ178" s="86"/>
      <c r="AR178" s="86"/>
      <c r="AS178" s="86"/>
      <c r="AT178" s="86"/>
      <c r="AU178" s="86"/>
      <c r="AV178" s="86"/>
      <c r="AW178" s="86"/>
      <c r="AX178" s="86"/>
      <c r="AY178" s="86"/>
      <c r="AZ178" s="86"/>
      <c r="BA178" s="85"/>
      <c r="BB178" s="85"/>
      <c r="BC178" s="85"/>
      <c r="BD178" s="85"/>
      <c r="BE178" s="85"/>
      <c r="BF178" s="85"/>
      <c r="BG178" s="85"/>
      <c r="BH178" s="85"/>
      <c r="BI178" s="85"/>
      <c r="BJ178" s="85"/>
    </row>
    <row r="179" spans="1:62" s="200" customFormat="1">
      <c r="A179" s="70"/>
      <c r="B179" s="70"/>
      <c r="AI179" s="86"/>
      <c r="AJ179" s="86"/>
      <c r="AK179" s="86"/>
      <c r="AL179" s="86"/>
      <c r="AM179" s="86"/>
      <c r="AN179" s="86"/>
      <c r="AO179" s="86"/>
      <c r="AP179" s="86"/>
      <c r="AQ179" s="86"/>
      <c r="AR179" s="86"/>
      <c r="AS179" s="86"/>
      <c r="AT179" s="86"/>
      <c r="AU179" s="86"/>
      <c r="AV179" s="86"/>
      <c r="AW179" s="86"/>
      <c r="AX179" s="86"/>
      <c r="AY179" s="86"/>
      <c r="AZ179" s="86"/>
      <c r="BA179" s="85"/>
      <c r="BB179" s="85"/>
      <c r="BC179" s="85"/>
      <c r="BD179" s="85"/>
      <c r="BE179" s="85"/>
      <c r="BF179" s="85"/>
      <c r="BG179" s="85"/>
      <c r="BH179" s="85"/>
      <c r="BI179" s="85"/>
      <c r="BJ179" s="85"/>
    </row>
    <row r="180" spans="1:62" s="200" customFormat="1">
      <c r="A180" s="70"/>
      <c r="B180" s="70"/>
      <c r="AI180" s="86"/>
      <c r="AJ180" s="86"/>
      <c r="AK180" s="86"/>
      <c r="AL180" s="86"/>
      <c r="AM180" s="86"/>
      <c r="AN180" s="86"/>
      <c r="AO180" s="86"/>
      <c r="AP180" s="86"/>
      <c r="AQ180" s="86"/>
      <c r="AR180" s="86"/>
      <c r="AS180" s="86"/>
      <c r="AT180" s="86"/>
      <c r="AU180" s="86"/>
      <c r="AV180" s="86"/>
      <c r="AW180" s="86"/>
      <c r="AX180" s="86"/>
      <c r="AY180" s="86"/>
      <c r="AZ180" s="86"/>
      <c r="BA180" s="85"/>
      <c r="BB180" s="85"/>
      <c r="BC180" s="85"/>
      <c r="BD180" s="85"/>
      <c r="BE180" s="85"/>
      <c r="BF180" s="85"/>
      <c r="BG180" s="85"/>
      <c r="BH180" s="85"/>
      <c r="BI180" s="85"/>
      <c r="BJ180" s="85"/>
    </row>
    <row r="181" spans="1:62" s="200" customFormat="1">
      <c r="A181" s="70"/>
      <c r="B181" s="70"/>
      <c r="AI181" s="86"/>
      <c r="AJ181" s="86"/>
      <c r="AK181" s="86"/>
      <c r="AL181" s="86"/>
      <c r="AM181" s="86"/>
      <c r="AN181" s="86"/>
      <c r="AO181" s="86"/>
      <c r="AP181" s="86"/>
      <c r="AQ181" s="86"/>
      <c r="AR181" s="86"/>
      <c r="AS181" s="86"/>
      <c r="AT181" s="86"/>
      <c r="AU181" s="86"/>
      <c r="AV181" s="86"/>
      <c r="AW181" s="86"/>
      <c r="AX181" s="86"/>
      <c r="AY181" s="86"/>
      <c r="AZ181" s="86"/>
      <c r="BA181" s="85"/>
      <c r="BB181" s="85"/>
      <c r="BC181" s="85"/>
      <c r="BD181" s="85"/>
      <c r="BE181" s="85"/>
      <c r="BF181" s="85"/>
      <c r="BG181" s="85"/>
      <c r="BH181" s="85"/>
      <c r="BI181" s="85"/>
      <c r="BJ181" s="85"/>
    </row>
    <row r="182" spans="1:62" s="200" customFormat="1">
      <c r="A182" s="70"/>
      <c r="B182" s="70"/>
      <c r="AI182" s="86"/>
      <c r="AJ182" s="86"/>
      <c r="AK182" s="86"/>
      <c r="AL182" s="86"/>
      <c r="AM182" s="86"/>
      <c r="AN182" s="86"/>
      <c r="AO182" s="86"/>
      <c r="AP182" s="86"/>
      <c r="AQ182" s="86"/>
      <c r="AR182" s="86"/>
      <c r="AS182" s="86"/>
      <c r="AT182" s="86"/>
      <c r="AU182" s="86"/>
      <c r="AV182" s="86"/>
      <c r="AW182" s="86"/>
      <c r="AX182" s="86"/>
      <c r="AY182" s="86"/>
      <c r="AZ182" s="86"/>
      <c r="BA182" s="85"/>
      <c r="BB182" s="85"/>
      <c r="BC182" s="85"/>
      <c r="BD182" s="85"/>
      <c r="BE182" s="85"/>
      <c r="BF182" s="85"/>
      <c r="BG182" s="85"/>
      <c r="BH182" s="85"/>
      <c r="BI182" s="85"/>
      <c r="BJ182" s="85"/>
    </row>
    <row r="183" spans="1:62" s="200" customFormat="1">
      <c r="A183" s="70"/>
      <c r="B183" s="70"/>
      <c r="AI183" s="86"/>
      <c r="AJ183" s="86"/>
      <c r="AK183" s="86"/>
      <c r="AL183" s="86"/>
      <c r="AM183" s="86"/>
      <c r="AN183" s="86"/>
      <c r="AO183" s="86"/>
      <c r="AP183" s="86"/>
      <c r="AQ183" s="86"/>
      <c r="AR183" s="86"/>
      <c r="AS183" s="86"/>
      <c r="AT183" s="86"/>
      <c r="AU183" s="86"/>
      <c r="AV183" s="86"/>
      <c r="AW183" s="86"/>
      <c r="AX183" s="86"/>
      <c r="AY183" s="86"/>
      <c r="AZ183" s="86"/>
      <c r="BA183" s="85"/>
      <c r="BB183" s="85"/>
      <c r="BC183" s="85"/>
      <c r="BD183" s="85"/>
      <c r="BE183" s="85"/>
      <c r="BF183" s="85"/>
      <c r="BG183" s="85"/>
      <c r="BH183" s="85"/>
      <c r="BI183" s="85"/>
      <c r="BJ183" s="85"/>
    </row>
    <row r="184" spans="1:62" s="200" customFormat="1">
      <c r="A184" s="70"/>
      <c r="B184" s="70"/>
      <c r="AI184" s="86"/>
      <c r="AJ184" s="86"/>
      <c r="AK184" s="86"/>
      <c r="AL184" s="86"/>
      <c r="AM184" s="86"/>
      <c r="AN184" s="86"/>
      <c r="AO184" s="86"/>
      <c r="AP184" s="86"/>
      <c r="AQ184" s="86"/>
      <c r="AR184" s="86"/>
      <c r="AS184" s="86"/>
      <c r="AT184" s="86"/>
      <c r="AU184" s="86"/>
      <c r="AV184" s="86"/>
      <c r="AW184" s="86"/>
      <c r="AX184" s="86"/>
      <c r="AY184" s="86"/>
      <c r="AZ184" s="86"/>
      <c r="BA184" s="85"/>
      <c r="BB184" s="85"/>
      <c r="BC184" s="85"/>
      <c r="BD184" s="85"/>
      <c r="BE184" s="85"/>
      <c r="BF184" s="85"/>
      <c r="BG184" s="85"/>
      <c r="BH184" s="85"/>
      <c r="BI184" s="85"/>
      <c r="BJ184" s="85"/>
    </row>
    <row r="185" spans="1:62" s="200" customFormat="1">
      <c r="A185" s="70"/>
      <c r="B185" s="70"/>
      <c r="AI185" s="86"/>
      <c r="AJ185" s="86"/>
      <c r="AK185" s="86"/>
      <c r="AL185" s="86"/>
      <c r="AM185" s="86"/>
      <c r="AN185" s="86"/>
      <c r="AO185" s="86"/>
      <c r="AP185" s="86"/>
      <c r="AQ185" s="86"/>
      <c r="AR185" s="86"/>
      <c r="AS185" s="86"/>
      <c r="AT185" s="86"/>
      <c r="AU185" s="86"/>
      <c r="AV185" s="86"/>
      <c r="AW185" s="86"/>
      <c r="AX185" s="86"/>
      <c r="AY185" s="86"/>
      <c r="AZ185" s="86"/>
      <c r="BA185" s="85"/>
      <c r="BB185" s="85"/>
      <c r="BC185" s="85"/>
      <c r="BD185" s="85"/>
      <c r="BE185" s="85"/>
      <c r="BF185" s="85"/>
      <c r="BG185" s="85"/>
      <c r="BH185" s="85"/>
      <c r="BI185" s="85"/>
      <c r="BJ185" s="85"/>
    </row>
    <row r="186" spans="1:62" s="200" customFormat="1">
      <c r="A186" s="70"/>
      <c r="B186" s="70"/>
      <c r="AI186" s="86"/>
      <c r="AJ186" s="86"/>
      <c r="AK186" s="86"/>
      <c r="AL186" s="86"/>
      <c r="AM186" s="86"/>
      <c r="AN186" s="86"/>
      <c r="AO186" s="86"/>
      <c r="AP186" s="86"/>
      <c r="AQ186" s="86"/>
      <c r="AR186" s="86"/>
      <c r="AS186" s="86"/>
      <c r="AT186" s="86"/>
      <c r="AU186" s="86"/>
      <c r="AV186" s="86"/>
      <c r="AW186" s="86"/>
      <c r="AX186" s="86"/>
      <c r="AY186" s="86"/>
      <c r="AZ186" s="86"/>
      <c r="BA186" s="85"/>
      <c r="BB186" s="85"/>
      <c r="BC186" s="85"/>
      <c r="BD186" s="85"/>
      <c r="BE186" s="85"/>
      <c r="BF186" s="85"/>
      <c r="BG186" s="85"/>
      <c r="BH186" s="85"/>
      <c r="BI186" s="85"/>
      <c r="BJ186" s="85"/>
    </row>
  </sheetData>
  <mergeCells count="78">
    <mergeCell ref="D15:F16"/>
    <mergeCell ref="G15:I15"/>
    <mergeCell ref="N15:AF16"/>
    <mergeCell ref="G16:I16"/>
    <mergeCell ref="AE19:AF19"/>
    <mergeCell ref="D17:F17"/>
    <mergeCell ref="G17:AF17"/>
    <mergeCell ref="G22:AF23"/>
    <mergeCell ref="D18:F18"/>
    <mergeCell ref="G18:AF18"/>
    <mergeCell ref="D19:F19"/>
    <mergeCell ref="G19:H19"/>
    <mergeCell ref="I19:J19"/>
    <mergeCell ref="L19:M19"/>
    <mergeCell ref="O19:P19"/>
    <mergeCell ref="R19:S19"/>
    <mergeCell ref="T19:U19"/>
    <mergeCell ref="V19:W19"/>
    <mergeCell ref="D21:F21"/>
    <mergeCell ref="G21:I21"/>
    <mergeCell ref="J21:AF21"/>
    <mergeCell ref="D61:H61"/>
    <mergeCell ref="G7:AF7"/>
    <mergeCell ref="G32:I32"/>
    <mergeCell ref="D48:F48"/>
    <mergeCell ref="D46:F47"/>
    <mergeCell ref="G46:I46"/>
    <mergeCell ref="N46:AF47"/>
    <mergeCell ref="G47:I47"/>
    <mergeCell ref="D41:F41"/>
    <mergeCell ref="D32:F32"/>
    <mergeCell ref="D24:F26"/>
    <mergeCell ref="G24:AF26"/>
    <mergeCell ref="Y19:Z19"/>
    <mergeCell ref="AB19:AC19"/>
    <mergeCell ref="D20:F20"/>
    <mergeCell ref="D22:F23"/>
    <mergeCell ref="D30:F31"/>
    <mergeCell ref="G30:I30"/>
    <mergeCell ref="N30:AF31"/>
    <mergeCell ref="G31:I31"/>
    <mergeCell ref="D36:F40"/>
    <mergeCell ref="G36:I36"/>
    <mergeCell ref="G37:I37"/>
    <mergeCell ref="G38:I38"/>
    <mergeCell ref="Y36:AF40"/>
    <mergeCell ref="J36:X36"/>
    <mergeCell ref="J37:X37"/>
    <mergeCell ref="J38:X38"/>
    <mergeCell ref="G39:I39"/>
    <mergeCell ref="G40:I40"/>
    <mergeCell ref="J39:X39"/>
    <mergeCell ref="J40:X40"/>
    <mergeCell ref="G41:H41"/>
    <mergeCell ref="K41:L41"/>
    <mergeCell ref="M41:P41"/>
    <mergeCell ref="D42:F43"/>
    <mergeCell ref="J43:X43"/>
    <mergeCell ref="G43:I43"/>
    <mergeCell ref="J42:X42"/>
    <mergeCell ref="G42:I42"/>
    <mergeCell ref="J56:AB56"/>
    <mergeCell ref="J57:AB57"/>
    <mergeCell ref="J58:AB58"/>
    <mergeCell ref="I41:J41"/>
    <mergeCell ref="Q41:X41"/>
    <mergeCell ref="Y42:AF43"/>
    <mergeCell ref="AC56:AH58"/>
    <mergeCell ref="D51:F52"/>
    <mergeCell ref="G51:I51"/>
    <mergeCell ref="N51:AF52"/>
    <mergeCell ref="G52:I52"/>
    <mergeCell ref="D53:F53"/>
    <mergeCell ref="D56:F58"/>
    <mergeCell ref="G56:I56"/>
    <mergeCell ref="G58:I58"/>
    <mergeCell ref="D59:F59"/>
    <mergeCell ref="G57:I57"/>
  </mergeCells>
  <phoneticPr fontId="1"/>
  <conditionalFormatting sqref="G17:AF20 G21 G22:AF27">
    <cfRule type="expression" dxfId="68" priority="30">
      <formula>$G$16="〇"</formula>
    </cfRule>
  </conditionalFormatting>
  <conditionalFormatting sqref="G32:AF33">
    <cfRule type="expression" dxfId="67" priority="29">
      <formula>$G$31="〇"</formula>
    </cfRule>
  </conditionalFormatting>
  <conditionalFormatting sqref="G48:AF48">
    <cfRule type="expression" dxfId="66" priority="27">
      <formula>$G$47="〇"</formula>
    </cfRule>
  </conditionalFormatting>
  <conditionalFormatting sqref="G53:AF53">
    <cfRule type="expression" dxfId="65" priority="21">
      <formula>$G$52="〇"</formula>
    </cfRule>
  </conditionalFormatting>
  <conditionalFormatting sqref="G59:AF59">
    <cfRule type="expression" dxfId="64" priority="2">
      <formula>#REF!="〇"</formula>
    </cfRule>
  </conditionalFormatting>
  <conditionalFormatting sqref="I41 K41:Q41 Y41:AF41 G42:AF43">
    <cfRule type="expression" dxfId="63" priority="28">
      <formula>$G$40="〇"</formula>
    </cfRule>
  </conditionalFormatting>
  <dataValidations count="6">
    <dataValidation type="custom" allowBlank="1" showInputMessage="1" showErrorMessage="1" errorTitle="80点以上が対象" error="80点以上が対象です。_x000a_「総合評価方式に係る説明書」を確認してください。" sqref="AD32:AE32 AD41:AE41" xr:uid="{00000000-0002-0000-0300-000000000000}">
      <formula1>AD32&gt;79</formula1>
    </dataValidation>
    <dataValidation type="custom" allowBlank="1" showInputMessage="1" showErrorMessage="1" errorTitle="80点以上が対象" error="80点以上が対象です。" sqref="G33:I33" xr:uid="{00000000-0002-0000-0300-000001000000}">
      <formula1>G33&gt;79</formula1>
    </dataValidation>
    <dataValidation type="list" allowBlank="1" showInputMessage="1" showErrorMessage="1" sqref="G15:I16 H58:I58 H56:I56 G56:G58 G42:I43 G46:I47 G30:I31 G36:I40 G51:I52" xr:uid="{00000000-0002-0000-0300-000002000000}">
      <formula1>$AJ$15:$AJ$16</formula1>
    </dataValidation>
    <dataValidation type="list" allowBlank="1" showInputMessage="1" showErrorMessage="1" promptTitle="元号選択" sqref="G19:H19 G41:H41" xr:uid="{00000000-0002-0000-0300-000003000000}">
      <formula1>"平成,令和"</formula1>
    </dataValidation>
    <dataValidation type="list" allowBlank="1" showInputMessage="1" showErrorMessage="1" sqref="T19:U19" xr:uid="{00000000-0002-0000-0300-000004000000}">
      <formula1>"平成,令和"</formula1>
    </dataValidation>
    <dataValidation type="list" allowBlank="1" showInputMessage="1" showErrorMessage="1" sqref="G21:I21" xr:uid="{3DA52448-AF7C-4F64-9712-5CD55FC7C8B4}">
      <formula1>$AJ$15</formula1>
    </dataValidation>
  </dataValidations>
  <printOptions horizontalCentered="1"/>
  <pageMargins left="0.59055118110236227" right="0.78740157480314965" top="0.34" bottom="0.3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8" id="{F7E3D675-5DB1-4C48-B124-352444053F53}">
            <xm:f>'（発注所属入力）'!$G$23=" "</xm:f>
            <x14:dxf>
              <fill>
                <patternFill>
                  <bgColor theme="1" tint="0.499984740745262"/>
                </patternFill>
              </fill>
            </x14:dxf>
          </x14:cfRule>
          <xm:sqref>C15:N15 AG15:AG16 C16:M16 C17:AG20 C21:D21 G21 AG21 C22:AG27</xm:sqref>
        </x14:conditionalFormatting>
        <x14:conditionalFormatting xmlns:xm="http://schemas.microsoft.com/office/excel/2006/main">
          <x14:cfRule type="expression" priority="9" id="{D28DEAC2-130C-4D9B-9705-AF34BE0E5602}">
            <xm:f>'（発注所属入力）'!$G$24=" "</xm:f>
            <x14:dxf>
              <fill>
                <patternFill>
                  <bgColor theme="1" tint="0.499984740745262"/>
                </patternFill>
              </fill>
            </x14:dxf>
          </x14:cfRule>
          <xm:sqref>C30:AG33</xm:sqref>
        </x14:conditionalFormatting>
        <x14:conditionalFormatting xmlns:xm="http://schemas.microsoft.com/office/excel/2006/main">
          <x14:cfRule type="expression" priority="10" id="{2DD5DAAD-9171-4E62-833A-9E9628A0CEFB}">
            <xm:f>'（発注所属入力）'!$G$25=" "</xm:f>
            <x14:dxf>
              <fill>
                <patternFill>
                  <bgColor theme="1" tint="0.499984740745262"/>
                </patternFill>
              </fill>
            </x14:dxf>
          </x14:cfRule>
          <xm:sqref>C36:AG43</xm:sqref>
        </x14:conditionalFormatting>
        <x14:conditionalFormatting xmlns:xm="http://schemas.microsoft.com/office/excel/2006/main">
          <x14:cfRule type="expression" priority="17" id="{539B1775-3624-4ABD-871B-6029AF75103B}">
            <xm:f>'（発注所属入力）'!$G$26=" "</xm:f>
            <x14:dxf>
              <fill>
                <patternFill>
                  <bgColor theme="0" tint="-0.499984740745262"/>
                </patternFill>
              </fill>
            </x14:dxf>
          </x14:cfRule>
          <xm:sqref>C46:AH48</xm:sqref>
        </x14:conditionalFormatting>
        <x14:conditionalFormatting xmlns:xm="http://schemas.microsoft.com/office/excel/2006/main">
          <x14:cfRule type="expression" priority="16" id="{9FBF679E-AA60-409A-9700-02C17AD075FC}">
            <xm:f>'（発注所属入力）'!$G$27=" "</xm:f>
            <x14:dxf>
              <fill>
                <patternFill>
                  <bgColor theme="0" tint="-0.499984740745262"/>
                </patternFill>
              </fill>
            </x14:dxf>
          </x14:cfRule>
          <xm:sqref>C51:AH53</xm:sqref>
        </x14:conditionalFormatting>
        <x14:conditionalFormatting xmlns:xm="http://schemas.microsoft.com/office/excel/2006/main">
          <x14:cfRule type="expression" priority="1" id="{553E038F-2318-45D7-A897-CB9BF817D242}">
            <xm:f>'（発注所属入力）'!$G$28=" "</xm:f>
            <x14:dxf>
              <fill>
                <patternFill>
                  <bgColor theme="0" tint="-0.499984740745262"/>
                </patternFill>
              </fill>
            </x14:dxf>
          </x14:cfRule>
          <xm:sqref>C56:AH58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233"/>
  <sheetViews>
    <sheetView view="pageBreakPreview" topLeftCell="A4" zoomScale="55" zoomScaleNormal="85" zoomScaleSheetLayoutView="55" workbookViewId="0">
      <selection activeCell="AN26" sqref="AN26"/>
    </sheetView>
  </sheetViews>
  <sheetFormatPr defaultColWidth="9" defaultRowHeight="18"/>
  <cols>
    <col min="1" max="1" width="4.59765625" style="69" customWidth="1"/>
    <col min="2" max="2" width="4.59765625" style="70" customWidth="1"/>
    <col min="3" max="3" width="5.59765625" customWidth="1"/>
    <col min="4" max="6" width="4.09765625" customWidth="1"/>
    <col min="7" max="32" width="3.59765625" customWidth="1"/>
    <col min="33" max="34" width="4.09765625" customWidth="1"/>
    <col min="35" max="35" width="3.59765625" customWidth="1"/>
    <col min="36" max="36" width="9.69921875" style="69" customWidth="1"/>
    <col min="37" max="37" width="2.59765625" style="75" customWidth="1"/>
    <col min="38" max="79" width="9" style="30"/>
  </cols>
  <sheetData>
    <row r="1" spans="3:44">
      <c r="AK1" s="74"/>
    </row>
    <row r="2" spans="3:44">
      <c r="AK2" s="74"/>
    </row>
    <row r="3" spans="3:44">
      <c r="AK3" s="74"/>
    </row>
    <row r="4" spans="3:44">
      <c r="AK4" s="74"/>
    </row>
    <row r="5" spans="3:44">
      <c r="AK5" s="74"/>
    </row>
    <row r="6" spans="3:44">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41"/>
    </row>
    <row r="7" spans="3:44" ht="19.2">
      <c r="C7" s="110" t="s">
        <v>159</v>
      </c>
      <c r="D7" s="115"/>
      <c r="E7" s="115"/>
      <c r="F7" s="498" t="str">
        <f>+IF('技術資料表紙（入札参加者）'!E6=0,"商号又は名称：　　　　　　　　　　　　　　　　　","商号又は名称："&amp;'技術資料表紙（入札参加者）'!E6)</f>
        <v>商号又は名称：　　　　　　　　　　　　　　　　　</v>
      </c>
      <c r="G7" s="498"/>
      <c r="H7" s="498"/>
      <c r="I7" s="498"/>
      <c r="J7" s="498"/>
      <c r="K7" s="498"/>
      <c r="L7" s="498"/>
      <c r="M7" s="498"/>
      <c r="N7" s="498"/>
      <c r="O7" s="498"/>
      <c r="P7" s="498"/>
      <c r="Q7" s="498"/>
      <c r="R7" s="498"/>
      <c r="S7" s="498"/>
      <c r="T7" s="498"/>
      <c r="U7" s="498"/>
      <c r="V7" s="498"/>
      <c r="W7" s="498"/>
      <c r="X7" s="498"/>
      <c r="Y7" s="498"/>
      <c r="Z7" s="498"/>
      <c r="AA7" s="498"/>
      <c r="AB7" s="498"/>
      <c r="AC7" s="498"/>
      <c r="AD7" s="498"/>
      <c r="AE7" s="498"/>
      <c r="AF7" s="499"/>
      <c r="AG7" s="499"/>
      <c r="AH7" s="499"/>
      <c r="AI7" s="499"/>
      <c r="AJ7" s="115"/>
      <c r="AK7" s="141"/>
    </row>
    <row r="8" spans="3:44">
      <c r="C8" s="115"/>
      <c r="D8" s="115"/>
      <c r="E8" s="115"/>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15"/>
      <c r="AG8" s="115"/>
      <c r="AH8" s="115"/>
      <c r="AI8" s="115"/>
      <c r="AJ8" s="115"/>
      <c r="AK8" s="141"/>
    </row>
    <row r="9" spans="3:44" ht="30">
      <c r="C9" s="129" t="s">
        <v>198</v>
      </c>
      <c r="D9" s="116"/>
      <c r="E9" s="116"/>
      <c r="F9" s="116"/>
      <c r="G9" s="116"/>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5"/>
      <c r="AG9" s="115"/>
      <c r="AH9" s="115"/>
      <c r="AI9" s="115"/>
      <c r="AJ9" s="115"/>
      <c r="AK9" s="141"/>
    </row>
    <row r="10" spans="3:44" ht="16.2" customHeight="1">
      <c r="C10" s="130"/>
      <c r="D10" s="116"/>
      <c r="E10" s="116"/>
      <c r="F10" s="116"/>
      <c r="G10" s="116"/>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5"/>
      <c r="AG10" s="115"/>
      <c r="AH10" s="115"/>
      <c r="AI10" s="115"/>
      <c r="AJ10" s="115"/>
      <c r="AK10" s="142"/>
    </row>
    <row r="11" spans="3:44" ht="24" customHeight="1">
      <c r="C11" s="115"/>
      <c r="D11" s="164" t="s">
        <v>168</v>
      </c>
      <c r="E11" s="170"/>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71"/>
      <c r="AH11" s="127"/>
      <c r="AI11" s="127"/>
      <c r="AJ11" s="127"/>
      <c r="AK11" s="142"/>
      <c r="AN11" s="59"/>
      <c r="AR11" s="59"/>
    </row>
    <row r="12" spans="3:44" ht="16.2" customHeight="1">
      <c r="C12" s="131"/>
      <c r="D12" s="172" t="s">
        <v>215</v>
      </c>
      <c r="E12" s="170"/>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71"/>
      <c r="AH12" s="127"/>
      <c r="AI12" s="127"/>
      <c r="AJ12" s="127"/>
      <c r="AK12" s="142"/>
      <c r="AN12" s="59"/>
      <c r="AR12" s="59"/>
    </row>
    <row r="13" spans="3:44" ht="16.2" customHeight="1">
      <c r="C13" s="131"/>
      <c r="D13" s="173" t="s">
        <v>218</v>
      </c>
      <c r="E13" s="170"/>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71"/>
      <c r="AH13" s="127"/>
      <c r="AI13" s="127"/>
      <c r="AJ13" s="127"/>
      <c r="AK13" s="142"/>
      <c r="AN13" s="59"/>
      <c r="AR13" s="59"/>
    </row>
    <row r="14" spans="3:44" ht="16.2" customHeight="1">
      <c r="C14" s="131"/>
      <c r="D14" s="173" t="s">
        <v>169</v>
      </c>
      <c r="E14" s="170"/>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71"/>
      <c r="AH14" s="127"/>
      <c r="AI14" s="127"/>
      <c r="AJ14" s="127"/>
      <c r="AK14" s="142"/>
      <c r="AN14" s="59"/>
      <c r="AR14" s="59"/>
    </row>
    <row r="15" spans="3:44" ht="16.2" customHeight="1">
      <c r="C15" s="131"/>
      <c r="D15" s="173" t="s">
        <v>170</v>
      </c>
      <c r="E15" s="170"/>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71"/>
      <c r="AH15" s="127"/>
      <c r="AI15" s="127"/>
      <c r="AJ15" s="127"/>
      <c r="AK15" s="142"/>
      <c r="AN15" s="59"/>
      <c r="AR15" s="59"/>
    </row>
    <row r="16" spans="3:44" ht="16.2" customHeight="1" thickBot="1">
      <c r="C16" s="131"/>
      <c r="D16" s="173" t="s">
        <v>207</v>
      </c>
      <c r="E16" s="132"/>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33"/>
      <c r="AH16" s="115"/>
      <c r="AI16" s="115"/>
      <c r="AJ16" s="115"/>
      <c r="AK16" s="142"/>
      <c r="AN16" s="59"/>
      <c r="AR16" s="59"/>
    </row>
    <row r="17" spans="1:40" ht="36" customHeight="1" thickBot="1">
      <c r="C17" s="63" t="s">
        <v>158</v>
      </c>
      <c r="D17" s="60" t="s">
        <v>157</v>
      </c>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2"/>
      <c r="AG17" s="524" t="s">
        <v>160</v>
      </c>
      <c r="AH17" s="436"/>
      <c r="AI17" s="436"/>
      <c r="AJ17" s="101" t="s">
        <v>202</v>
      </c>
      <c r="AK17" s="140"/>
      <c r="AN17" s="64" t="str">
        <f>IF(AG18=0," ",ROUNDDOWN(AN18/AM18,0))</f>
        <v xml:space="preserve"> </v>
      </c>
    </row>
    <row r="18" spans="1:40" ht="20.100000000000001" customHeight="1">
      <c r="A18" s="71"/>
      <c r="B18" s="72"/>
      <c r="C18" s="500">
        <v>1</v>
      </c>
      <c r="D18" s="343" t="s">
        <v>65</v>
      </c>
      <c r="E18" s="344"/>
      <c r="F18" s="345"/>
      <c r="G18" s="510" t="s">
        <v>197</v>
      </c>
      <c r="H18" s="511"/>
      <c r="I18" s="514"/>
      <c r="J18" s="515"/>
      <c r="K18" s="344" t="s">
        <v>126</v>
      </c>
      <c r="L18" s="516"/>
      <c r="M18" s="343" t="s">
        <v>26</v>
      </c>
      <c r="N18" s="502"/>
      <c r="O18" s="502"/>
      <c r="P18" s="504"/>
      <c r="Q18" s="515"/>
      <c r="R18" s="515"/>
      <c r="S18" s="515"/>
      <c r="T18" s="517"/>
      <c r="U18" s="344" t="s">
        <v>106</v>
      </c>
      <c r="V18" s="518"/>
      <c r="W18" s="516"/>
      <c r="X18" s="519"/>
      <c r="Y18" s="520"/>
      <c r="Z18" s="520"/>
      <c r="AA18" s="520"/>
      <c r="AB18" s="520"/>
      <c r="AC18" s="520"/>
      <c r="AD18" s="520"/>
      <c r="AE18" s="515"/>
      <c r="AF18" s="517"/>
      <c r="AG18" s="504"/>
      <c r="AH18" s="505"/>
      <c r="AI18" s="502" t="s">
        <v>29</v>
      </c>
      <c r="AJ18" s="495"/>
      <c r="AK18" s="95"/>
      <c r="AM18" s="30">
        <f>SUM(AM19:AM38)</f>
        <v>0</v>
      </c>
      <c r="AN18" s="30">
        <f>SUM(AN19:AN38)</f>
        <v>0</v>
      </c>
    </row>
    <row r="19" spans="1:40" ht="20.100000000000001" customHeight="1" thickBot="1">
      <c r="A19" s="73"/>
      <c r="B19" s="71"/>
      <c r="C19" s="501"/>
      <c r="D19" s="507"/>
      <c r="E19" s="508"/>
      <c r="F19" s="509"/>
      <c r="G19" s="512"/>
      <c r="H19" s="513"/>
      <c r="I19" s="508"/>
      <c r="J19" s="508"/>
      <c r="K19" s="508"/>
      <c r="L19" s="509"/>
      <c r="M19" s="507"/>
      <c r="N19" s="508"/>
      <c r="O19" s="508"/>
      <c r="P19" s="507"/>
      <c r="Q19" s="508"/>
      <c r="R19" s="508"/>
      <c r="S19" s="508"/>
      <c r="T19" s="509"/>
      <c r="U19" s="508"/>
      <c r="V19" s="508"/>
      <c r="W19" s="509"/>
      <c r="X19" s="508"/>
      <c r="Y19" s="508"/>
      <c r="Z19" s="508"/>
      <c r="AA19" s="508"/>
      <c r="AB19" s="508"/>
      <c r="AC19" s="508"/>
      <c r="AD19" s="508"/>
      <c r="AE19" s="508"/>
      <c r="AF19" s="509"/>
      <c r="AG19" s="506"/>
      <c r="AH19" s="503"/>
      <c r="AI19" s="503"/>
      <c r="AJ19" s="496"/>
      <c r="AK19" s="95"/>
      <c r="AL19" s="30">
        <v>1</v>
      </c>
      <c r="AM19" s="30">
        <f>+IF(AN19=0,0,1)</f>
        <v>0</v>
      </c>
      <c r="AN19" s="30">
        <f>+AG18</f>
        <v>0</v>
      </c>
    </row>
    <row r="20" spans="1:40" ht="20.100000000000001" customHeight="1" thickBot="1">
      <c r="A20" s="73"/>
      <c r="B20" s="71"/>
      <c r="C20" s="500">
        <v>2</v>
      </c>
      <c r="D20" s="343" t="s">
        <v>65</v>
      </c>
      <c r="E20" s="344"/>
      <c r="F20" s="345"/>
      <c r="G20" s="510" t="s">
        <v>197</v>
      </c>
      <c r="H20" s="511"/>
      <c r="I20" s="514"/>
      <c r="J20" s="515"/>
      <c r="K20" s="344" t="s">
        <v>126</v>
      </c>
      <c r="L20" s="516"/>
      <c r="M20" s="343" t="s">
        <v>26</v>
      </c>
      <c r="N20" s="502"/>
      <c r="O20" s="502"/>
      <c r="P20" s="504"/>
      <c r="Q20" s="515"/>
      <c r="R20" s="515"/>
      <c r="S20" s="515"/>
      <c r="T20" s="517"/>
      <c r="U20" s="344" t="s">
        <v>106</v>
      </c>
      <c r="V20" s="518"/>
      <c r="W20" s="516"/>
      <c r="X20" s="519"/>
      <c r="Y20" s="520"/>
      <c r="Z20" s="520"/>
      <c r="AA20" s="520"/>
      <c r="AB20" s="520"/>
      <c r="AC20" s="520"/>
      <c r="AD20" s="520"/>
      <c r="AE20" s="515"/>
      <c r="AF20" s="517"/>
      <c r="AG20" s="504"/>
      <c r="AH20" s="505"/>
      <c r="AI20" s="502" t="s">
        <v>29</v>
      </c>
      <c r="AJ20" s="497"/>
      <c r="AK20" s="95"/>
      <c r="AL20" s="30">
        <v>2</v>
      </c>
      <c r="AM20" s="30">
        <f t="shared" ref="AM20:AM38" si="0">+IF(AN20=0,0,1)</f>
        <v>0</v>
      </c>
      <c r="AN20" s="30">
        <f>+AG20</f>
        <v>0</v>
      </c>
    </row>
    <row r="21" spans="1:40" ht="20.100000000000001" customHeight="1" thickBot="1">
      <c r="A21" s="73"/>
      <c r="B21" s="71"/>
      <c r="C21" s="501"/>
      <c r="D21" s="507"/>
      <c r="E21" s="508"/>
      <c r="F21" s="509"/>
      <c r="G21" s="512"/>
      <c r="H21" s="513"/>
      <c r="I21" s="508"/>
      <c r="J21" s="508"/>
      <c r="K21" s="508"/>
      <c r="L21" s="509"/>
      <c r="M21" s="507"/>
      <c r="N21" s="508"/>
      <c r="O21" s="508"/>
      <c r="P21" s="507"/>
      <c r="Q21" s="508"/>
      <c r="R21" s="508"/>
      <c r="S21" s="508"/>
      <c r="T21" s="509"/>
      <c r="U21" s="508"/>
      <c r="V21" s="508"/>
      <c r="W21" s="509"/>
      <c r="X21" s="508"/>
      <c r="Y21" s="508"/>
      <c r="Z21" s="508"/>
      <c r="AA21" s="508"/>
      <c r="AB21" s="508"/>
      <c r="AC21" s="508"/>
      <c r="AD21" s="508"/>
      <c r="AE21" s="508"/>
      <c r="AF21" s="509"/>
      <c r="AG21" s="506"/>
      <c r="AH21" s="503"/>
      <c r="AI21" s="503"/>
      <c r="AJ21" s="497"/>
      <c r="AK21" s="95"/>
      <c r="AL21" s="30">
        <v>3</v>
      </c>
      <c r="AM21" s="30">
        <f t="shared" si="0"/>
        <v>0</v>
      </c>
      <c r="AN21" s="30">
        <f>+AG22</f>
        <v>0</v>
      </c>
    </row>
    <row r="22" spans="1:40" ht="20.100000000000001" customHeight="1" thickBot="1">
      <c r="A22" s="73"/>
      <c r="B22" s="71"/>
      <c r="C22" s="500">
        <v>3</v>
      </c>
      <c r="D22" s="343" t="s">
        <v>65</v>
      </c>
      <c r="E22" s="344"/>
      <c r="F22" s="345"/>
      <c r="G22" s="510" t="s">
        <v>197</v>
      </c>
      <c r="H22" s="511"/>
      <c r="I22" s="514"/>
      <c r="J22" s="515"/>
      <c r="K22" s="344" t="s">
        <v>126</v>
      </c>
      <c r="L22" s="516"/>
      <c r="M22" s="343" t="s">
        <v>26</v>
      </c>
      <c r="N22" s="502"/>
      <c r="O22" s="502"/>
      <c r="P22" s="504"/>
      <c r="Q22" s="515"/>
      <c r="R22" s="515"/>
      <c r="S22" s="515"/>
      <c r="T22" s="517"/>
      <c r="U22" s="344" t="s">
        <v>106</v>
      </c>
      <c r="V22" s="518"/>
      <c r="W22" s="516"/>
      <c r="X22" s="519"/>
      <c r="Y22" s="520"/>
      <c r="Z22" s="520"/>
      <c r="AA22" s="520"/>
      <c r="AB22" s="520"/>
      <c r="AC22" s="520"/>
      <c r="AD22" s="520"/>
      <c r="AE22" s="515"/>
      <c r="AF22" s="517"/>
      <c r="AG22" s="504"/>
      <c r="AH22" s="505"/>
      <c r="AI22" s="502" t="s">
        <v>29</v>
      </c>
      <c r="AJ22" s="497"/>
      <c r="AK22" s="95"/>
      <c r="AL22" s="30">
        <v>4</v>
      </c>
      <c r="AM22" s="30">
        <f t="shared" si="0"/>
        <v>0</v>
      </c>
      <c r="AN22" s="30">
        <f>+AG24</f>
        <v>0</v>
      </c>
    </row>
    <row r="23" spans="1:40" ht="20.100000000000001" customHeight="1" thickBot="1">
      <c r="A23" s="73"/>
      <c r="B23" s="71"/>
      <c r="C23" s="501"/>
      <c r="D23" s="507"/>
      <c r="E23" s="508"/>
      <c r="F23" s="509"/>
      <c r="G23" s="512"/>
      <c r="H23" s="513"/>
      <c r="I23" s="508"/>
      <c r="J23" s="508"/>
      <c r="K23" s="508"/>
      <c r="L23" s="509"/>
      <c r="M23" s="507"/>
      <c r="N23" s="508"/>
      <c r="O23" s="508"/>
      <c r="P23" s="507"/>
      <c r="Q23" s="508"/>
      <c r="R23" s="508"/>
      <c r="S23" s="508"/>
      <c r="T23" s="509"/>
      <c r="U23" s="508"/>
      <c r="V23" s="508"/>
      <c r="W23" s="509"/>
      <c r="X23" s="508"/>
      <c r="Y23" s="508"/>
      <c r="Z23" s="508"/>
      <c r="AA23" s="508"/>
      <c r="AB23" s="508"/>
      <c r="AC23" s="508"/>
      <c r="AD23" s="508"/>
      <c r="AE23" s="508"/>
      <c r="AF23" s="509"/>
      <c r="AG23" s="506"/>
      <c r="AH23" s="503"/>
      <c r="AI23" s="503"/>
      <c r="AJ23" s="497"/>
      <c r="AK23" s="95"/>
      <c r="AL23" s="30">
        <v>5</v>
      </c>
      <c r="AM23" s="30">
        <f t="shared" si="0"/>
        <v>0</v>
      </c>
      <c r="AN23" s="30">
        <f>+AG26</f>
        <v>0</v>
      </c>
    </row>
    <row r="24" spans="1:40" ht="20.100000000000001" customHeight="1" thickBot="1">
      <c r="A24" s="73"/>
      <c r="B24" s="71"/>
      <c r="C24" s="500">
        <v>4</v>
      </c>
      <c r="D24" s="343" t="s">
        <v>65</v>
      </c>
      <c r="E24" s="344"/>
      <c r="F24" s="345"/>
      <c r="G24" s="510" t="s">
        <v>197</v>
      </c>
      <c r="H24" s="511"/>
      <c r="I24" s="514"/>
      <c r="J24" s="515"/>
      <c r="K24" s="344" t="s">
        <v>126</v>
      </c>
      <c r="L24" s="516"/>
      <c r="M24" s="343" t="s">
        <v>26</v>
      </c>
      <c r="N24" s="502"/>
      <c r="O24" s="502"/>
      <c r="P24" s="504"/>
      <c r="Q24" s="515"/>
      <c r="R24" s="515"/>
      <c r="S24" s="515"/>
      <c r="T24" s="517"/>
      <c r="U24" s="344" t="s">
        <v>106</v>
      </c>
      <c r="V24" s="518"/>
      <c r="W24" s="516"/>
      <c r="X24" s="519"/>
      <c r="Y24" s="520"/>
      <c r="Z24" s="520"/>
      <c r="AA24" s="520"/>
      <c r="AB24" s="520"/>
      <c r="AC24" s="520"/>
      <c r="AD24" s="520"/>
      <c r="AE24" s="515"/>
      <c r="AF24" s="517"/>
      <c r="AG24" s="504"/>
      <c r="AH24" s="505"/>
      <c r="AI24" s="502" t="s">
        <v>29</v>
      </c>
      <c r="AJ24" s="497"/>
      <c r="AK24" s="95"/>
      <c r="AL24" s="30">
        <v>6</v>
      </c>
      <c r="AM24" s="30">
        <f t="shared" si="0"/>
        <v>0</v>
      </c>
      <c r="AN24" s="30">
        <f>+AG28</f>
        <v>0</v>
      </c>
    </row>
    <row r="25" spans="1:40" ht="20.100000000000001" customHeight="1" thickBot="1">
      <c r="A25" s="73"/>
      <c r="B25" s="71"/>
      <c r="C25" s="501"/>
      <c r="D25" s="507"/>
      <c r="E25" s="508"/>
      <c r="F25" s="509"/>
      <c r="G25" s="512"/>
      <c r="H25" s="513"/>
      <c r="I25" s="508"/>
      <c r="J25" s="508"/>
      <c r="K25" s="508"/>
      <c r="L25" s="509"/>
      <c r="M25" s="507"/>
      <c r="N25" s="508"/>
      <c r="O25" s="508"/>
      <c r="P25" s="507"/>
      <c r="Q25" s="508"/>
      <c r="R25" s="508"/>
      <c r="S25" s="508"/>
      <c r="T25" s="509"/>
      <c r="U25" s="508"/>
      <c r="V25" s="508"/>
      <c r="W25" s="509"/>
      <c r="X25" s="508"/>
      <c r="Y25" s="508"/>
      <c r="Z25" s="508"/>
      <c r="AA25" s="508"/>
      <c r="AB25" s="508"/>
      <c r="AC25" s="508"/>
      <c r="AD25" s="508"/>
      <c r="AE25" s="508"/>
      <c r="AF25" s="509"/>
      <c r="AG25" s="506"/>
      <c r="AH25" s="503"/>
      <c r="AI25" s="503"/>
      <c r="AJ25" s="497"/>
      <c r="AK25" s="95"/>
      <c r="AL25" s="30">
        <v>7</v>
      </c>
      <c r="AM25" s="30">
        <f t="shared" si="0"/>
        <v>0</v>
      </c>
      <c r="AN25" s="30">
        <f>+AG30</f>
        <v>0</v>
      </c>
    </row>
    <row r="26" spans="1:40" ht="20.100000000000001" customHeight="1" thickBot="1">
      <c r="A26" s="73"/>
      <c r="B26" s="71"/>
      <c r="C26" s="500">
        <v>5</v>
      </c>
      <c r="D26" s="343" t="s">
        <v>65</v>
      </c>
      <c r="E26" s="344"/>
      <c r="F26" s="345"/>
      <c r="G26" s="510" t="s">
        <v>197</v>
      </c>
      <c r="H26" s="511"/>
      <c r="I26" s="514"/>
      <c r="J26" s="515"/>
      <c r="K26" s="344" t="s">
        <v>126</v>
      </c>
      <c r="L26" s="516"/>
      <c r="M26" s="343" t="s">
        <v>26</v>
      </c>
      <c r="N26" s="502"/>
      <c r="O26" s="502"/>
      <c r="P26" s="504"/>
      <c r="Q26" s="515"/>
      <c r="R26" s="515"/>
      <c r="S26" s="515"/>
      <c r="T26" s="517"/>
      <c r="U26" s="344" t="s">
        <v>106</v>
      </c>
      <c r="V26" s="518"/>
      <c r="W26" s="516"/>
      <c r="X26" s="519"/>
      <c r="Y26" s="520"/>
      <c r="Z26" s="520"/>
      <c r="AA26" s="520"/>
      <c r="AB26" s="520"/>
      <c r="AC26" s="520"/>
      <c r="AD26" s="520"/>
      <c r="AE26" s="515"/>
      <c r="AF26" s="517"/>
      <c r="AG26" s="504"/>
      <c r="AH26" s="505"/>
      <c r="AI26" s="502" t="s">
        <v>29</v>
      </c>
      <c r="AJ26" s="497"/>
      <c r="AK26" s="95"/>
      <c r="AL26" s="30">
        <v>8</v>
      </c>
      <c r="AM26" s="30">
        <f t="shared" si="0"/>
        <v>0</v>
      </c>
      <c r="AN26" s="30">
        <f>+AG32</f>
        <v>0</v>
      </c>
    </row>
    <row r="27" spans="1:40" ht="20.100000000000001" customHeight="1" thickBot="1">
      <c r="A27" s="73"/>
      <c r="B27" s="71"/>
      <c r="C27" s="501"/>
      <c r="D27" s="507"/>
      <c r="E27" s="508"/>
      <c r="F27" s="509"/>
      <c r="G27" s="512"/>
      <c r="H27" s="513"/>
      <c r="I27" s="508"/>
      <c r="J27" s="508"/>
      <c r="K27" s="508"/>
      <c r="L27" s="509"/>
      <c r="M27" s="507"/>
      <c r="N27" s="508"/>
      <c r="O27" s="508"/>
      <c r="P27" s="507"/>
      <c r="Q27" s="508"/>
      <c r="R27" s="508"/>
      <c r="S27" s="508"/>
      <c r="T27" s="509"/>
      <c r="U27" s="508"/>
      <c r="V27" s="508"/>
      <c r="W27" s="509"/>
      <c r="X27" s="508"/>
      <c r="Y27" s="508"/>
      <c r="Z27" s="508"/>
      <c r="AA27" s="508"/>
      <c r="AB27" s="508"/>
      <c r="AC27" s="508"/>
      <c r="AD27" s="508"/>
      <c r="AE27" s="508"/>
      <c r="AF27" s="509"/>
      <c r="AG27" s="506"/>
      <c r="AH27" s="503"/>
      <c r="AI27" s="503"/>
      <c r="AJ27" s="497"/>
      <c r="AK27" s="95"/>
      <c r="AL27" s="30">
        <v>9</v>
      </c>
      <c r="AM27" s="30">
        <f t="shared" si="0"/>
        <v>0</v>
      </c>
      <c r="AN27" s="30">
        <f>+AG34</f>
        <v>0</v>
      </c>
    </row>
    <row r="28" spans="1:40" ht="20.100000000000001" customHeight="1" thickBot="1">
      <c r="A28" s="73"/>
      <c r="B28" s="71"/>
      <c r="C28" s="500">
        <v>6</v>
      </c>
      <c r="D28" s="343" t="s">
        <v>65</v>
      </c>
      <c r="E28" s="344"/>
      <c r="F28" s="345"/>
      <c r="G28" s="510" t="s">
        <v>197</v>
      </c>
      <c r="H28" s="511"/>
      <c r="I28" s="514"/>
      <c r="J28" s="515"/>
      <c r="K28" s="344" t="s">
        <v>126</v>
      </c>
      <c r="L28" s="516"/>
      <c r="M28" s="343" t="s">
        <v>26</v>
      </c>
      <c r="N28" s="502"/>
      <c r="O28" s="502"/>
      <c r="P28" s="504"/>
      <c r="Q28" s="515"/>
      <c r="R28" s="515"/>
      <c r="S28" s="515"/>
      <c r="T28" s="517"/>
      <c r="U28" s="344" t="s">
        <v>106</v>
      </c>
      <c r="V28" s="518"/>
      <c r="W28" s="516"/>
      <c r="X28" s="519"/>
      <c r="Y28" s="520"/>
      <c r="Z28" s="520"/>
      <c r="AA28" s="520"/>
      <c r="AB28" s="520"/>
      <c r="AC28" s="520"/>
      <c r="AD28" s="520"/>
      <c r="AE28" s="515"/>
      <c r="AF28" s="517"/>
      <c r="AG28" s="504"/>
      <c r="AH28" s="505"/>
      <c r="AI28" s="502" t="s">
        <v>29</v>
      </c>
      <c r="AJ28" s="497"/>
      <c r="AK28" s="95"/>
      <c r="AL28" s="30">
        <v>10</v>
      </c>
      <c r="AM28" s="30">
        <f t="shared" si="0"/>
        <v>0</v>
      </c>
      <c r="AN28" s="30">
        <f>+AG36</f>
        <v>0</v>
      </c>
    </row>
    <row r="29" spans="1:40" ht="20.100000000000001" customHeight="1" thickBot="1">
      <c r="A29" s="73"/>
      <c r="B29" s="71"/>
      <c r="C29" s="501"/>
      <c r="D29" s="507"/>
      <c r="E29" s="508"/>
      <c r="F29" s="509"/>
      <c r="G29" s="512"/>
      <c r="H29" s="513"/>
      <c r="I29" s="508"/>
      <c r="J29" s="508"/>
      <c r="K29" s="508"/>
      <c r="L29" s="509"/>
      <c r="M29" s="507"/>
      <c r="N29" s="508"/>
      <c r="O29" s="508"/>
      <c r="P29" s="507"/>
      <c r="Q29" s="508"/>
      <c r="R29" s="508"/>
      <c r="S29" s="508"/>
      <c r="T29" s="509"/>
      <c r="U29" s="508"/>
      <c r="V29" s="508"/>
      <c r="W29" s="509"/>
      <c r="X29" s="508"/>
      <c r="Y29" s="508"/>
      <c r="Z29" s="508"/>
      <c r="AA29" s="508"/>
      <c r="AB29" s="508"/>
      <c r="AC29" s="508"/>
      <c r="AD29" s="508"/>
      <c r="AE29" s="508"/>
      <c r="AF29" s="509"/>
      <c r="AG29" s="506"/>
      <c r="AH29" s="503"/>
      <c r="AI29" s="503"/>
      <c r="AJ29" s="497"/>
      <c r="AK29" s="95"/>
      <c r="AL29" s="30">
        <v>11</v>
      </c>
      <c r="AM29" s="30">
        <f t="shared" si="0"/>
        <v>0</v>
      </c>
      <c r="AN29" s="30">
        <f>+AG38</f>
        <v>0</v>
      </c>
    </row>
    <row r="30" spans="1:40" ht="20.100000000000001" customHeight="1" thickBot="1">
      <c r="A30" s="73"/>
      <c r="B30" s="71"/>
      <c r="C30" s="500">
        <v>7</v>
      </c>
      <c r="D30" s="343" t="s">
        <v>65</v>
      </c>
      <c r="E30" s="344"/>
      <c r="F30" s="345"/>
      <c r="G30" s="510" t="s">
        <v>197</v>
      </c>
      <c r="H30" s="511"/>
      <c r="I30" s="514"/>
      <c r="J30" s="515"/>
      <c r="K30" s="344" t="s">
        <v>126</v>
      </c>
      <c r="L30" s="516"/>
      <c r="M30" s="343" t="s">
        <v>26</v>
      </c>
      <c r="N30" s="502"/>
      <c r="O30" s="502"/>
      <c r="P30" s="504"/>
      <c r="Q30" s="515"/>
      <c r="R30" s="515"/>
      <c r="S30" s="515"/>
      <c r="T30" s="517"/>
      <c r="U30" s="344" t="s">
        <v>106</v>
      </c>
      <c r="V30" s="518"/>
      <c r="W30" s="516"/>
      <c r="X30" s="519"/>
      <c r="Y30" s="520"/>
      <c r="Z30" s="520"/>
      <c r="AA30" s="520"/>
      <c r="AB30" s="520"/>
      <c r="AC30" s="520"/>
      <c r="AD30" s="520"/>
      <c r="AE30" s="515"/>
      <c r="AF30" s="517"/>
      <c r="AG30" s="504"/>
      <c r="AH30" s="505"/>
      <c r="AI30" s="502" t="s">
        <v>29</v>
      </c>
      <c r="AJ30" s="497"/>
      <c r="AK30" s="95"/>
      <c r="AL30" s="30">
        <v>12</v>
      </c>
      <c r="AM30" s="30">
        <f t="shared" si="0"/>
        <v>0</v>
      </c>
      <c r="AN30" s="30">
        <f>+AG40</f>
        <v>0</v>
      </c>
    </row>
    <row r="31" spans="1:40" ht="20.100000000000001" customHeight="1" thickBot="1">
      <c r="A31" s="73"/>
      <c r="B31" s="71"/>
      <c r="C31" s="501"/>
      <c r="D31" s="507"/>
      <c r="E31" s="508"/>
      <c r="F31" s="509"/>
      <c r="G31" s="512"/>
      <c r="H31" s="513"/>
      <c r="I31" s="508"/>
      <c r="J31" s="508"/>
      <c r="K31" s="508"/>
      <c r="L31" s="509"/>
      <c r="M31" s="507"/>
      <c r="N31" s="508"/>
      <c r="O31" s="508"/>
      <c r="P31" s="507"/>
      <c r="Q31" s="508"/>
      <c r="R31" s="508"/>
      <c r="S31" s="508"/>
      <c r="T31" s="509"/>
      <c r="U31" s="508"/>
      <c r="V31" s="508"/>
      <c r="W31" s="509"/>
      <c r="X31" s="508"/>
      <c r="Y31" s="508"/>
      <c r="Z31" s="508"/>
      <c r="AA31" s="508"/>
      <c r="AB31" s="508"/>
      <c r="AC31" s="508"/>
      <c r="AD31" s="508"/>
      <c r="AE31" s="508"/>
      <c r="AF31" s="509"/>
      <c r="AG31" s="506"/>
      <c r="AH31" s="503"/>
      <c r="AI31" s="503"/>
      <c r="AJ31" s="497"/>
      <c r="AK31" s="95"/>
      <c r="AL31" s="30">
        <v>13</v>
      </c>
      <c r="AM31" s="30">
        <f t="shared" si="0"/>
        <v>0</v>
      </c>
      <c r="AN31" s="30">
        <f>+AG42</f>
        <v>0</v>
      </c>
    </row>
    <row r="32" spans="1:40" ht="20.100000000000001" customHeight="1" thickBot="1">
      <c r="A32" s="73"/>
      <c r="B32" s="71"/>
      <c r="C32" s="500">
        <v>8</v>
      </c>
      <c r="D32" s="343" t="s">
        <v>65</v>
      </c>
      <c r="E32" s="344"/>
      <c r="F32" s="345"/>
      <c r="G32" s="510" t="s">
        <v>197</v>
      </c>
      <c r="H32" s="511"/>
      <c r="I32" s="514"/>
      <c r="J32" s="515"/>
      <c r="K32" s="344" t="s">
        <v>126</v>
      </c>
      <c r="L32" s="516"/>
      <c r="M32" s="343" t="s">
        <v>26</v>
      </c>
      <c r="N32" s="502"/>
      <c r="O32" s="502"/>
      <c r="P32" s="504"/>
      <c r="Q32" s="515"/>
      <c r="R32" s="515"/>
      <c r="S32" s="515"/>
      <c r="T32" s="517"/>
      <c r="U32" s="344" t="s">
        <v>106</v>
      </c>
      <c r="V32" s="518"/>
      <c r="W32" s="516"/>
      <c r="X32" s="519"/>
      <c r="Y32" s="520"/>
      <c r="Z32" s="520"/>
      <c r="AA32" s="520"/>
      <c r="AB32" s="520"/>
      <c r="AC32" s="520"/>
      <c r="AD32" s="520"/>
      <c r="AE32" s="515"/>
      <c r="AF32" s="517"/>
      <c r="AG32" s="504"/>
      <c r="AH32" s="505"/>
      <c r="AI32" s="502" t="s">
        <v>29</v>
      </c>
      <c r="AJ32" s="497"/>
      <c r="AK32" s="95"/>
      <c r="AL32" s="30">
        <v>14</v>
      </c>
      <c r="AM32" s="30">
        <f t="shared" si="0"/>
        <v>0</v>
      </c>
      <c r="AN32" s="30">
        <f>+AG44</f>
        <v>0</v>
      </c>
    </row>
    <row r="33" spans="1:40" ht="20.100000000000001" customHeight="1" thickBot="1">
      <c r="A33" s="73"/>
      <c r="B33" s="71"/>
      <c r="C33" s="501"/>
      <c r="D33" s="507"/>
      <c r="E33" s="508"/>
      <c r="F33" s="509"/>
      <c r="G33" s="512"/>
      <c r="H33" s="513"/>
      <c r="I33" s="508"/>
      <c r="J33" s="508"/>
      <c r="K33" s="508"/>
      <c r="L33" s="509"/>
      <c r="M33" s="507"/>
      <c r="N33" s="508"/>
      <c r="O33" s="508"/>
      <c r="P33" s="507"/>
      <c r="Q33" s="508"/>
      <c r="R33" s="508"/>
      <c r="S33" s="508"/>
      <c r="T33" s="509"/>
      <c r="U33" s="508"/>
      <c r="V33" s="508"/>
      <c r="W33" s="509"/>
      <c r="X33" s="508"/>
      <c r="Y33" s="508"/>
      <c r="Z33" s="508"/>
      <c r="AA33" s="508"/>
      <c r="AB33" s="508"/>
      <c r="AC33" s="508"/>
      <c r="AD33" s="508"/>
      <c r="AE33" s="508"/>
      <c r="AF33" s="509"/>
      <c r="AG33" s="506"/>
      <c r="AH33" s="503"/>
      <c r="AI33" s="503"/>
      <c r="AJ33" s="497"/>
      <c r="AK33" s="95"/>
      <c r="AL33" s="30">
        <v>15</v>
      </c>
      <c r="AM33" s="30">
        <f t="shared" si="0"/>
        <v>0</v>
      </c>
      <c r="AN33" s="30">
        <f>+AG46</f>
        <v>0</v>
      </c>
    </row>
    <row r="34" spans="1:40" ht="20.100000000000001" customHeight="1" thickBot="1">
      <c r="A34" s="73"/>
      <c r="B34" s="71"/>
      <c r="C34" s="500">
        <v>9</v>
      </c>
      <c r="D34" s="343" t="s">
        <v>65</v>
      </c>
      <c r="E34" s="344"/>
      <c r="F34" s="345"/>
      <c r="G34" s="510" t="s">
        <v>197</v>
      </c>
      <c r="H34" s="511"/>
      <c r="I34" s="514"/>
      <c r="J34" s="515"/>
      <c r="K34" s="344" t="s">
        <v>126</v>
      </c>
      <c r="L34" s="516"/>
      <c r="M34" s="343" t="s">
        <v>26</v>
      </c>
      <c r="N34" s="502"/>
      <c r="O34" s="502"/>
      <c r="P34" s="504"/>
      <c r="Q34" s="515"/>
      <c r="R34" s="515"/>
      <c r="S34" s="515"/>
      <c r="T34" s="517"/>
      <c r="U34" s="344" t="s">
        <v>106</v>
      </c>
      <c r="V34" s="518"/>
      <c r="W34" s="516"/>
      <c r="X34" s="519"/>
      <c r="Y34" s="520"/>
      <c r="Z34" s="520"/>
      <c r="AA34" s="520"/>
      <c r="AB34" s="520"/>
      <c r="AC34" s="520"/>
      <c r="AD34" s="520"/>
      <c r="AE34" s="515"/>
      <c r="AF34" s="517"/>
      <c r="AG34" s="504"/>
      <c r="AH34" s="505"/>
      <c r="AI34" s="502" t="s">
        <v>29</v>
      </c>
      <c r="AJ34" s="497"/>
      <c r="AK34" s="95"/>
      <c r="AL34" s="30">
        <v>16</v>
      </c>
      <c r="AM34" s="30">
        <f t="shared" si="0"/>
        <v>0</v>
      </c>
      <c r="AN34" s="30">
        <f>+AG48</f>
        <v>0</v>
      </c>
    </row>
    <row r="35" spans="1:40" ht="20.100000000000001" customHeight="1" thickBot="1">
      <c r="A35" s="73"/>
      <c r="B35" s="71"/>
      <c r="C35" s="501"/>
      <c r="D35" s="507"/>
      <c r="E35" s="508"/>
      <c r="F35" s="509"/>
      <c r="G35" s="512"/>
      <c r="H35" s="513"/>
      <c r="I35" s="508"/>
      <c r="J35" s="508"/>
      <c r="K35" s="508"/>
      <c r="L35" s="509"/>
      <c r="M35" s="507"/>
      <c r="N35" s="508"/>
      <c r="O35" s="508"/>
      <c r="P35" s="507"/>
      <c r="Q35" s="508"/>
      <c r="R35" s="508"/>
      <c r="S35" s="508"/>
      <c r="T35" s="509"/>
      <c r="U35" s="508"/>
      <c r="V35" s="508"/>
      <c r="W35" s="509"/>
      <c r="X35" s="508"/>
      <c r="Y35" s="508"/>
      <c r="Z35" s="508"/>
      <c r="AA35" s="508"/>
      <c r="AB35" s="508"/>
      <c r="AC35" s="508"/>
      <c r="AD35" s="508"/>
      <c r="AE35" s="508"/>
      <c r="AF35" s="509"/>
      <c r="AG35" s="506"/>
      <c r="AH35" s="503"/>
      <c r="AI35" s="503"/>
      <c r="AJ35" s="497"/>
      <c r="AK35" s="95"/>
      <c r="AL35" s="30">
        <v>17</v>
      </c>
      <c r="AM35" s="30">
        <f t="shared" si="0"/>
        <v>0</v>
      </c>
      <c r="AN35" s="30">
        <f>+AG50</f>
        <v>0</v>
      </c>
    </row>
    <row r="36" spans="1:40" ht="20.100000000000001" customHeight="1" thickBot="1">
      <c r="A36" s="73"/>
      <c r="B36" s="71"/>
      <c r="C36" s="500">
        <v>10</v>
      </c>
      <c r="D36" s="343" t="s">
        <v>65</v>
      </c>
      <c r="E36" s="344"/>
      <c r="F36" s="345"/>
      <c r="G36" s="510" t="s">
        <v>197</v>
      </c>
      <c r="H36" s="511"/>
      <c r="I36" s="514"/>
      <c r="J36" s="515"/>
      <c r="K36" s="344" t="s">
        <v>126</v>
      </c>
      <c r="L36" s="516"/>
      <c r="M36" s="343" t="s">
        <v>26</v>
      </c>
      <c r="N36" s="502"/>
      <c r="O36" s="502"/>
      <c r="P36" s="504"/>
      <c r="Q36" s="515"/>
      <c r="R36" s="515"/>
      <c r="S36" s="515"/>
      <c r="T36" s="517"/>
      <c r="U36" s="344" t="s">
        <v>106</v>
      </c>
      <c r="V36" s="518"/>
      <c r="W36" s="516"/>
      <c r="X36" s="519"/>
      <c r="Y36" s="520"/>
      <c r="Z36" s="520"/>
      <c r="AA36" s="520"/>
      <c r="AB36" s="520"/>
      <c r="AC36" s="520"/>
      <c r="AD36" s="520"/>
      <c r="AE36" s="515"/>
      <c r="AF36" s="517"/>
      <c r="AG36" s="504"/>
      <c r="AH36" s="505"/>
      <c r="AI36" s="502" t="s">
        <v>29</v>
      </c>
      <c r="AJ36" s="497"/>
      <c r="AK36" s="95"/>
      <c r="AL36" s="30">
        <v>18</v>
      </c>
      <c r="AM36" s="30">
        <f t="shared" si="0"/>
        <v>0</v>
      </c>
      <c r="AN36" s="30">
        <f>+AG52</f>
        <v>0</v>
      </c>
    </row>
    <row r="37" spans="1:40" ht="20.100000000000001" customHeight="1" thickBot="1">
      <c r="A37" s="73"/>
      <c r="B37" s="71"/>
      <c r="C37" s="501"/>
      <c r="D37" s="507"/>
      <c r="E37" s="508"/>
      <c r="F37" s="509"/>
      <c r="G37" s="512"/>
      <c r="H37" s="513"/>
      <c r="I37" s="508"/>
      <c r="J37" s="508"/>
      <c r="K37" s="508"/>
      <c r="L37" s="509"/>
      <c r="M37" s="507"/>
      <c r="N37" s="508"/>
      <c r="O37" s="508"/>
      <c r="P37" s="507"/>
      <c r="Q37" s="508"/>
      <c r="R37" s="508"/>
      <c r="S37" s="508"/>
      <c r="T37" s="509"/>
      <c r="U37" s="508"/>
      <c r="V37" s="508"/>
      <c r="W37" s="509"/>
      <c r="X37" s="508"/>
      <c r="Y37" s="508"/>
      <c r="Z37" s="508"/>
      <c r="AA37" s="508"/>
      <c r="AB37" s="508"/>
      <c r="AC37" s="508"/>
      <c r="AD37" s="508"/>
      <c r="AE37" s="508"/>
      <c r="AF37" s="509"/>
      <c r="AG37" s="506"/>
      <c r="AH37" s="503"/>
      <c r="AI37" s="503"/>
      <c r="AJ37" s="497"/>
      <c r="AK37" s="95"/>
      <c r="AL37" s="30">
        <v>19</v>
      </c>
      <c r="AM37" s="30">
        <f t="shared" si="0"/>
        <v>0</v>
      </c>
      <c r="AN37" s="30">
        <f>+AG54</f>
        <v>0</v>
      </c>
    </row>
    <row r="38" spans="1:40" ht="20.100000000000001" customHeight="1" thickBot="1">
      <c r="A38" s="73"/>
      <c r="B38" s="71"/>
      <c r="C38" s="500">
        <v>11</v>
      </c>
      <c r="D38" s="343" t="s">
        <v>65</v>
      </c>
      <c r="E38" s="344"/>
      <c r="F38" s="345"/>
      <c r="G38" s="510" t="s">
        <v>197</v>
      </c>
      <c r="H38" s="511"/>
      <c r="I38" s="514"/>
      <c r="J38" s="515"/>
      <c r="K38" s="344" t="s">
        <v>126</v>
      </c>
      <c r="L38" s="516"/>
      <c r="M38" s="343" t="s">
        <v>26</v>
      </c>
      <c r="N38" s="502"/>
      <c r="O38" s="502"/>
      <c r="P38" s="504"/>
      <c r="Q38" s="515"/>
      <c r="R38" s="515"/>
      <c r="S38" s="515"/>
      <c r="T38" s="517"/>
      <c r="U38" s="344" t="s">
        <v>106</v>
      </c>
      <c r="V38" s="518"/>
      <c r="W38" s="516"/>
      <c r="X38" s="519"/>
      <c r="Y38" s="520"/>
      <c r="Z38" s="520"/>
      <c r="AA38" s="520"/>
      <c r="AB38" s="520"/>
      <c r="AC38" s="520"/>
      <c r="AD38" s="520"/>
      <c r="AE38" s="515"/>
      <c r="AF38" s="517"/>
      <c r="AG38" s="504"/>
      <c r="AH38" s="505"/>
      <c r="AI38" s="502" t="s">
        <v>29</v>
      </c>
      <c r="AJ38" s="497"/>
      <c r="AK38" s="95"/>
      <c r="AL38" s="30">
        <v>20</v>
      </c>
      <c r="AM38" s="30">
        <f t="shared" si="0"/>
        <v>0</v>
      </c>
      <c r="AN38" s="30">
        <f>+AG56</f>
        <v>0</v>
      </c>
    </row>
    <row r="39" spans="1:40" ht="20.100000000000001" customHeight="1" thickBot="1">
      <c r="A39" s="73"/>
      <c r="B39" s="71"/>
      <c r="C39" s="501"/>
      <c r="D39" s="507"/>
      <c r="E39" s="508"/>
      <c r="F39" s="509"/>
      <c r="G39" s="512"/>
      <c r="H39" s="513"/>
      <c r="I39" s="508"/>
      <c r="J39" s="508"/>
      <c r="K39" s="508"/>
      <c r="L39" s="509"/>
      <c r="M39" s="507"/>
      <c r="N39" s="508"/>
      <c r="O39" s="508"/>
      <c r="P39" s="507"/>
      <c r="Q39" s="508"/>
      <c r="R39" s="508"/>
      <c r="S39" s="508"/>
      <c r="T39" s="509"/>
      <c r="U39" s="508"/>
      <c r="V39" s="508"/>
      <c r="W39" s="509"/>
      <c r="X39" s="508"/>
      <c r="Y39" s="508"/>
      <c r="Z39" s="508"/>
      <c r="AA39" s="508"/>
      <c r="AB39" s="508"/>
      <c r="AC39" s="508"/>
      <c r="AD39" s="508"/>
      <c r="AE39" s="508"/>
      <c r="AF39" s="509"/>
      <c r="AG39" s="506"/>
      <c r="AH39" s="503"/>
      <c r="AI39" s="503"/>
      <c r="AJ39" s="497"/>
      <c r="AK39" s="95"/>
    </row>
    <row r="40" spans="1:40" ht="20.100000000000001" customHeight="1" thickBot="1">
      <c r="A40" s="73"/>
      <c r="B40" s="71"/>
      <c r="C40" s="500">
        <v>12</v>
      </c>
      <c r="D40" s="343" t="s">
        <v>65</v>
      </c>
      <c r="E40" s="344"/>
      <c r="F40" s="345"/>
      <c r="G40" s="510" t="s">
        <v>197</v>
      </c>
      <c r="H40" s="511"/>
      <c r="I40" s="514"/>
      <c r="J40" s="515"/>
      <c r="K40" s="344" t="s">
        <v>126</v>
      </c>
      <c r="L40" s="516"/>
      <c r="M40" s="343" t="s">
        <v>26</v>
      </c>
      <c r="N40" s="502"/>
      <c r="O40" s="502"/>
      <c r="P40" s="504"/>
      <c r="Q40" s="515"/>
      <c r="R40" s="515"/>
      <c r="S40" s="515"/>
      <c r="T40" s="517"/>
      <c r="U40" s="344" t="s">
        <v>106</v>
      </c>
      <c r="V40" s="518"/>
      <c r="W40" s="516"/>
      <c r="X40" s="519"/>
      <c r="Y40" s="520"/>
      <c r="Z40" s="520"/>
      <c r="AA40" s="520"/>
      <c r="AB40" s="520"/>
      <c r="AC40" s="520"/>
      <c r="AD40" s="520"/>
      <c r="AE40" s="515"/>
      <c r="AF40" s="517"/>
      <c r="AG40" s="504"/>
      <c r="AH40" s="505"/>
      <c r="AI40" s="502" t="s">
        <v>29</v>
      </c>
      <c r="AJ40" s="497"/>
      <c r="AK40" s="95"/>
    </row>
    <row r="41" spans="1:40" ht="20.100000000000001" customHeight="1" thickBot="1">
      <c r="A41" s="73"/>
      <c r="B41" s="71"/>
      <c r="C41" s="501"/>
      <c r="D41" s="507"/>
      <c r="E41" s="508"/>
      <c r="F41" s="509"/>
      <c r="G41" s="512"/>
      <c r="H41" s="513"/>
      <c r="I41" s="508"/>
      <c r="J41" s="508"/>
      <c r="K41" s="508"/>
      <c r="L41" s="509"/>
      <c r="M41" s="507"/>
      <c r="N41" s="508"/>
      <c r="O41" s="508"/>
      <c r="P41" s="507"/>
      <c r="Q41" s="508"/>
      <c r="R41" s="508"/>
      <c r="S41" s="508"/>
      <c r="T41" s="509"/>
      <c r="U41" s="508"/>
      <c r="V41" s="508"/>
      <c r="W41" s="509"/>
      <c r="X41" s="508"/>
      <c r="Y41" s="508"/>
      <c r="Z41" s="508"/>
      <c r="AA41" s="508"/>
      <c r="AB41" s="508"/>
      <c r="AC41" s="508"/>
      <c r="AD41" s="508"/>
      <c r="AE41" s="508"/>
      <c r="AF41" s="509"/>
      <c r="AG41" s="506"/>
      <c r="AH41" s="503"/>
      <c r="AI41" s="503"/>
      <c r="AJ41" s="497"/>
      <c r="AK41" s="95"/>
    </row>
    <row r="42" spans="1:40" ht="20.100000000000001" customHeight="1" thickBot="1">
      <c r="A42" s="73"/>
      <c r="B42" s="71"/>
      <c r="C42" s="500">
        <v>13</v>
      </c>
      <c r="D42" s="343" t="s">
        <v>65</v>
      </c>
      <c r="E42" s="344"/>
      <c r="F42" s="345"/>
      <c r="G42" s="510" t="s">
        <v>197</v>
      </c>
      <c r="H42" s="511"/>
      <c r="I42" s="514"/>
      <c r="J42" s="515"/>
      <c r="K42" s="344" t="s">
        <v>126</v>
      </c>
      <c r="L42" s="516"/>
      <c r="M42" s="343" t="s">
        <v>26</v>
      </c>
      <c r="N42" s="502"/>
      <c r="O42" s="502"/>
      <c r="P42" s="504"/>
      <c r="Q42" s="515"/>
      <c r="R42" s="515"/>
      <c r="S42" s="515"/>
      <c r="T42" s="517"/>
      <c r="U42" s="344" t="s">
        <v>106</v>
      </c>
      <c r="V42" s="518"/>
      <c r="W42" s="516"/>
      <c r="X42" s="519"/>
      <c r="Y42" s="520"/>
      <c r="Z42" s="520"/>
      <c r="AA42" s="520"/>
      <c r="AB42" s="520"/>
      <c r="AC42" s="520"/>
      <c r="AD42" s="520"/>
      <c r="AE42" s="515"/>
      <c r="AF42" s="517"/>
      <c r="AG42" s="504"/>
      <c r="AH42" s="505"/>
      <c r="AI42" s="502" t="s">
        <v>29</v>
      </c>
      <c r="AJ42" s="497"/>
      <c r="AK42" s="95"/>
    </row>
    <row r="43" spans="1:40" ht="20.100000000000001" customHeight="1" thickBot="1">
      <c r="A43" s="73"/>
      <c r="B43" s="71"/>
      <c r="C43" s="501"/>
      <c r="D43" s="507"/>
      <c r="E43" s="508"/>
      <c r="F43" s="509"/>
      <c r="G43" s="512"/>
      <c r="H43" s="513"/>
      <c r="I43" s="508"/>
      <c r="J43" s="508"/>
      <c r="K43" s="508"/>
      <c r="L43" s="509"/>
      <c r="M43" s="507"/>
      <c r="N43" s="508"/>
      <c r="O43" s="508"/>
      <c r="P43" s="507"/>
      <c r="Q43" s="508"/>
      <c r="R43" s="508"/>
      <c r="S43" s="508"/>
      <c r="T43" s="509"/>
      <c r="U43" s="508"/>
      <c r="V43" s="508"/>
      <c r="W43" s="509"/>
      <c r="X43" s="508"/>
      <c r="Y43" s="508"/>
      <c r="Z43" s="508"/>
      <c r="AA43" s="508"/>
      <c r="AB43" s="508"/>
      <c r="AC43" s="508"/>
      <c r="AD43" s="508"/>
      <c r="AE43" s="508"/>
      <c r="AF43" s="509"/>
      <c r="AG43" s="506"/>
      <c r="AH43" s="503"/>
      <c r="AI43" s="503"/>
      <c r="AJ43" s="497"/>
      <c r="AK43" s="95"/>
    </row>
    <row r="44" spans="1:40" ht="20.100000000000001" customHeight="1" thickBot="1">
      <c r="A44" s="73"/>
      <c r="B44" s="71"/>
      <c r="C44" s="500">
        <v>14</v>
      </c>
      <c r="D44" s="343" t="s">
        <v>65</v>
      </c>
      <c r="E44" s="344"/>
      <c r="F44" s="345"/>
      <c r="G44" s="510" t="s">
        <v>197</v>
      </c>
      <c r="H44" s="511"/>
      <c r="I44" s="514"/>
      <c r="J44" s="515"/>
      <c r="K44" s="344" t="s">
        <v>126</v>
      </c>
      <c r="L44" s="516"/>
      <c r="M44" s="343" t="s">
        <v>26</v>
      </c>
      <c r="N44" s="502"/>
      <c r="O44" s="502"/>
      <c r="P44" s="504"/>
      <c r="Q44" s="515"/>
      <c r="R44" s="515"/>
      <c r="S44" s="515"/>
      <c r="T44" s="517"/>
      <c r="U44" s="344" t="s">
        <v>106</v>
      </c>
      <c r="V44" s="518"/>
      <c r="W44" s="516"/>
      <c r="X44" s="519"/>
      <c r="Y44" s="520"/>
      <c r="Z44" s="520"/>
      <c r="AA44" s="520"/>
      <c r="AB44" s="520"/>
      <c r="AC44" s="520"/>
      <c r="AD44" s="520"/>
      <c r="AE44" s="515"/>
      <c r="AF44" s="517"/>
      <c r="AG44" s="504"/>
      <c r="AH44" s="505"/>
      <c r="AI44" s="502" t="s">
        <v>29</v>
      </c>
      <c r="AJ44" s="497"/>
      <c r="AK44" s="95"/>
    </row>
    <row r="45" spans="1:40" ht="20.100000000000001" customHeight="1" thickBot="1">
      <c r="A45" s="73"/>
      <c r="B45" s="71"/>
      <c r="C45" s="501"/>
      <c r="D45" s="507"/>
      <c r="E45" s="508"/>
      <c r="F45" s="509"/>
      <c r="G45" s="512"/>
      <c r="H45" s="513"/>
      <c r="I45" s="508"/>
      <c r="J45" s="508"/>
      <c r="K45" s="508"/>
      <c r="L45" s="509"/>
      <c r="M45" s="507"/>
      <c r="N45" s="508"/>
      <c r="O45" s="508"/>
      <c r="P45" s="507"/>
      <c r="Q45" s="508"/>
      <c r="R45" s="508"/>
      <c r="S45" s="508"/>
      <c r="T45" s="509"/>
      <c r="U45" s="508"/>
      <c r="V45" s="508"/>
      <c r="W45" s="509"/>
      <c r="X45" s="508"/>
      <c r="Y45" s="508"/>
      <c r="Z45" s="508"/>
      <c r="AA45" s="508"/>
      <c r="AB45" s="508"/>
      <c r="AC45" s="508"/>
      <c r="AD45" s="508"/>
      <c r="AE45" s="508"/>
      <c r="AF45" s="509"/>
      <c r="AG45" s="506"/>
      <c r="AH45" s="503"/>
      <c r="AI45" s="503"/>
      <c r="AJ45" s="497"/>
      <c r="AK45" s="95"/>
    </row>
    <row r="46" spans="1:40" ht="20.100000000000001" customHeight="1" thickBot="1">
      <c r="A46" s="73"/>
      <c r="B46" s="71"/>
      <c r="C46" s="500">
        <v>15</v>
      </c>
      <c r="D46" s="343" t="s">
        <v>65</v>
      </c>
      <c r="E46" s="344"/>
      <c r="F46" s="345"/>
      <c r="G46" s="510" t="s">
        <v>197</v>
      </c>
      <c r="H46" s="511"/>
      <c r="I46" s="514"/>
      <c r="J46" s="515"/>
      <c r="K46" s="344" t="s">
        <v>126</v>
      </c>
      <c r="L46" s="516"/>
      <c r="M46" s="343" t="s">
        <v>26</v>
      </c>
      <c r="N46" s="502"/>
      <c r="O46" s="502"/>
      <c r="P46" s="504"/>
      <c r="Q46" s="515"/>
      <c r="R46" s="515"/>
      <c r="S46" s="515"/>
      <c r="T46" s="517"/>
      <c r="U46" s="344" t="s">
        <v>106</v>
      </c>
      <c r="V46" s="518"/>
      <c r="W46" s="516"/>
      <c r="X46" s="519"/>
      <c r="Y46" s="520"/>
      <c r="Z46" s="520"/>
      <c r="AA46" s="520"/>
      <c r="AB46" s="520"/>
      <c r="AC46" s="520"/>
      <c r="AD46" s="520"/>
      <c r="AE46" s="515"/>
      <c r="AF46" s="517"/>
      <c r="AG46" s="504"/>
      <c r="AH46" s="505"/>
      <c r="AI46" s="502" t="s">
        <v>29</v>
      </c>
      <c r="AJ46" s="497"/>
      <c r="AK46" s="95"/>
    </row>
    <row r="47" spans="1:40" ht="20.100000000000001" customHeight="1" thickBot="1">
      <c r="C47" s="501"/>
      <c r="D47" s="507"/>
      <c r="E47" s="508"/>
      <c r="F47" s="509"/>
      <c r="G47" s="512"/>
      <c r="H47" s="513"/>
      <c r="I47" s="508"/>
      <c r="J47" s="508"/>
      <c r="K47" s="508"/>
      <c r="L47" s="509"/>
      <c r="M47" s="507"/>
      <c r="N47" s="508"/>
      <c r="O47" s="508"/>
      <c r="P47" s="507"/>
      <c r="Q47" s="508"/>
      <c r="R47" s="508"/>
      <c r="S47" s="508"/>
      <c r="T47" s="509"/>
      <c r="U47" s="508"/>
      <c r="V47" s="508"/>
      <c r="W47" s="509"/>
      <c r="X47" s="508"/>
      <c r="Y47" s="508"/>
      <c r="Z47" s="508"/>
      <c r="AA47" s="508"/>
      <c r="AB47" s="508"/>
      <c r="AC47" s="508"/>
      <c r="AD47" s="508"/>
      <c r="AE47" s="508"/>
      <c r="AF47" s="509"/>
      <c r="AG47" s="506"/>
      <c r="AH47" s="503"/>
      <c r="AI47" s="503"/>
      <c r="AJ47" s="497"/>
      <c r="AK47" s="95"/>
    </row>
    <row r="48" spans="1:40" ht="20.100000000000001" customHeight="1" thickBot="1">
      <c r="A48" s="73"/>
      <c r="B48" s="71"/>
      <c r="C48" s="500">
        <v>16</v>
      </c>
      <c r="D48" s="343" t="s">
        <v>65</v>
      </c>
      <c r="E48" s="344"/>
      <c r="F48" s="345"/>
      <c r="G48" s="510" t="s">
        <v>197</v>
      </c>
      <c r="H48" s="511"/>
      <c r="I48" s="514"/>
      <c r="J48" s="515"/>
      <c r="K48" s="344" t="s">
        <v>126</v>
      </c>
      <c r="L48" s="516"/>
      <c r="M48" s="343" t="s">
        <v>26</v>
      </c>
      <c r="N48" s="502"/>
      <c r="O48" s="502"/>
      <c r="P48" s="504"/>
      <c r="Q48" s="515"/>
      <c r="R48" s="515"/>
      <c r="S48" s="515"/>
      <c r="T48" s="517"/>
      <c r="U48" s="344" t="s">
        <v>106</v>
      </c>
      <c r="V48" s="518"/>
      <c r="W48" s="516"/>
      <c r="X48" s="519"/>
      <c r="Y48" s="520"/>
      <c r="Z48" s="520"/>
      <c r="AA48" s="520"/>
      <c r="AB48" s="520"/>
      <c r="AC48" s="520"/>
      <c r="AD48" s="520"/>
      <c r="AE48" s="515"/>
      <c r="AF48" s="517"/>
      <c r="AG48" s="504"/>
      <c r="AH48" s="505"/>
      <c r="AI48" s="502" t="s">
        <v>29</v>
      </c>
      <c r="AJ48" s="497"/>
      <c r="AK48" s="95"/>
    </row>
    <row r="49" spans="1:37" ht="20.100000000000001" customHeight="1" thickBot="1">
      <c r="A49" s="73"/>
      <c r="B49" s="71"/>
      <c r="C49" s="501"/>
      <c r="D49" s="507"/>
      <c r="E49" s="508"/>
      <c r="F49" s="509"/>
      <c r="G49" s="512"/>
      <c r="H49" s="513"/>
      <c r="I49" s="508"/>
      <c r="J49" s="508"/>
      <c r="K49" s="508"/>
      <c r="L49" s="509"/>
      <c r="M49" s="507"/>
      <c r="N49" s="508"/>
      <c r="O49" s="508"/>
      <c r="P49" s="507"/>
      <c r="Q49" s="508"/>
      <c r="R49" s="508"/>
      <c r="S49" s="508"/>
      <c r="T49" s="509"/>
      <c r="U49" s="508"/>
      <c r="V49" s="508"/>
      <c r="W49" s="509"/>
      <c r="X49" s="508"/>
      <c r="Y49" s="508"/>
      <c r="Z49" s="508"/>
      <c r="AA49" s="508"/>
      <c r="AB49" s="508"/>
      <c r="AC49" s="508"/>
      <c r="AD49" s="508"/>
      <c r="AE49" s="508"/>
      <c r="AF49" s="509"/>
      <c r="AG49" s="506"/>
      <c r="AH49" s="503"/>
      <c r="AI49" s="503"/>
      <c r="AJ49" s="497"/>
      <c r="AK49" s="95"/>
    </row>
    <row r="50" spans="1:37" ht="20.100000000000001" customHeight="1" thickBot="1">
      <c r="A50" s="73"/>
      <c r="B50" s="71"/>
      <c r="C50" s="500">
        <v>17</v>
      </c>
      <c r="D50" s="343" t="s">
        <v>65</v>
      </c>
      <c r="E50" s="344"/>
      <c r="F50" s="345"/>
      <c r="G50" s="510" t="s">
        <v>197</v>
      </c>
      <c r="H50" s="511"/>
      <c r="I50" s="514"/>
      <c r="J50" s="515"/>
      <c r="K50" s="344" t="s">
        <v>126</v>
      </c>
      <c r="L50" s="516"/>
      <c r="M50" s="343" t="s">
        <v>26</v>
      </c>
      <c r="N50" s="502"/>
      <c r="O50" s="502"/>
      <c r="P50" s="504"/>
      <c r="Q50" s="515"/>
      <c r="R50" s="515"/>
      <c r="S50" s="515"/>
      <c r="T50" s="517"/>
      <c r="U50" s="344" t="s">
        <v>106</v>
      </c>
      <c r="V50" s="518"/>
      <c r="W50" s="516"/>
      <c r="X50" s="519"/>
      <c r="Y50" s="520"/>
      <c r="Z50" s="520"/>
      <c r="AA50" s="520"/>
      <c r="AB50" s="520"/>
      <c r="AC50" s="520"/>
      <c r="AD50" s="520"/>
      <c r="AE50" s="515"/>
      <c r="AF50" s="517"/>
      <c r="AG50" s="504"/>
      <c r="AH50" s="505"/>
      <c r="AI50" s="502" t="s">
        <v>29</v>
      </c>
      <c r="AJ50" s="497"/>
      <c r="AK50" s="95"/>
    </row>
    <row r="51" spans="1:37" ht="20.100000000000001" customHeight="1" thickBot="1">
      <c r="A51" s="73"/>
      <c r="B51" s="71"/>
      <c r="C51" s="501"/>
      <c r="D51" s="507"/>
      <c r="E51" s="508"/>
      <c r="F51" s="509"/>
      <c r="G51" s="512"/>
      <c r="H51" s="513"/>
      <c r="I51" s="508"/>
      <c r="J51" s="508"/>
      <c r="K51" s="508"/>
      <c r="L51" s="509"/>
      <c r="M51" s="507"/>
      <c r="N51" s="508"/>
      <c r="O51" s="508"/>
      <c r="P51" s="507"/>
      <c r="Q51" s="508"/>
      <c r="R51" s="508"/>
      <c r="S51" s="508"/>
      <c r="T51" s="509"/>
      <c r="U51" s="508"/>
      <c r="V51" s="508"/>
      <c r="W51" s="509"/>
      <c r="X51" s="508"/>
      <c r="Y51" s="508"/>
      <c r="Z51" s="508"/>
      <c r="AA51" s="508"/>
      <c r="AB51" s="508"/>
      <c r="AC51" s="508"/>
      <c r="AD51" s="508"/>
      <c r="AE51" s="508"/>
      <c r="AF51" s="509"/>
      <c r="AG51" s="506"/>
      <c r="AH51" s="503"/>
      <c r="AI51" s="503"/>
      <c r="AJ51" s="497"/>
      <c r="AK51" s="95"/>
    </row>
    <row r="52" spans="1:37" ht="20.100000000000001" customHeight="1" thickBot="1">
      <c r="A52" s="73"/>
      <c r="B52" s="71"/>
      <c r="C52" s="500">
        <v>18</v>
      </c>
      <c r="D52" s="343" t="s">
        <v>65</v>
      </c>
      <c r="E52" s="344"/>
      <c r="F52" s="345"/>
      <c r="G52" s="510" t="s">
        <v>197</v>
      </c>
      <c r="H52" s="511"/>
      <c r="I52" s="514"/>
      <c r="J52" s="515"/>
      <c r="K52" s="344" t="s">
        <v>126</v>
      </c>
      <c r="L52" s="516"/>
      <c r="M52" s="343" t="s">
        <v>26</v>
      </c>
      <c r="N52" s="502"/>
      <c r="O52" s="502"/>
      <c r="P52" s="504"/>
      <c r="Q52" s="515"/>
      <c r="R52" s="515"/>
      <c r="S52" s="515"/>
      <c r="T52" s="517"/>
      <c r="U52" s="344" t="s">
        <v>106</v>
      </c>
      <c r="V52" s="518"/>
      <c r="W52" s="516"/>
      <c r="X52" s="519"/>
      <c r="Y52" s="520"/>
      <c r="Z52" s="520"/>
      <c r="AA52" s="520"/>
      <c r="AB52" s="520"/>
      <c r="AC52" s="520"/>
      <c r="AD52" s="520"/>
      <c r="AE52" s="515"/>
      <c r="AF52" s="517"/>
      <c r="AG52" s="504"/>
      <c r="AH52" s="505"/>
      <c r="AI52" s="502" t="s">
        <v>29</v>
      </c>
      <c r="AJ52" s="497"/>
      <c r="AK52" s="95"/>
    </row>
    <row r="53" spans="1:37" ht="20.100000000000001" customHeight="1" thickBot="1">
      <c r="A53" s="73"/>
      <c r="B53" s="71"/>
      <c r="C53" s="501"/>
      <c r="D53" s="507"/>
      <c r="E53" s="508"/>
      <c r="F53" s="509"/>
      <c r="G53" s="512"/>
      <c r="H53" s="513"/>
      <c r="I53" s="508"/>
      <c r="J53" s="508"/>
      <c r="K53" s="508"/>
      <c r="L53" s="509"/>
      <c r="M53" s="507"/>
      <c r="N53" s="508"/>
      <c r="O53" s="508"/>
      <c r="P53" s="507"/>
      <c r="Q53" s="508"/>
      <c r="R53" s="508"/>
      <c r="S53" s="508"/>
      <c r="T53" s="509"/>
      <c r="U53" s="508"/>
      <c r="V53" s="508"/>
      <c r="W53" s="509"/>
      <c r="X53" s="508"/>
      <c r="Y53" s="508"/>
      <c r="Z53" s="508"/>
      <c r="AA53" s="508"/>
      <c r="AB53" s="508"/>
      <c r="AC53" s="508"/>
      <c r="AD53" s="508"/>
      <c r="AE53" s="508"/>
      <c r="AF53" s="509"/>
      <c r="AG53" s="506"/>
      <c r="AH53" s="503"/>
      <c r="AI53" s="503"/>
      <c r="AJ53" s="497"/>
      <c r="AK53" s="95"/>
    </row>
    <row r="54" spans="1:37" ht="20.100000000000001" customHeight="1" thickBot="1">
      <c r="A54" s="73"/>
      <c r="B54" s="71"/>
      <c r="C54" s="500">
        <v>19</v>
      </c>
      <c r="D54" s="343" t="s">
        <v>65</v>
      </c>
      <c r="E54" s="344"/>
      <c r="F54" s="345"/>
      <c r="G54" s="510" t="s">
        <v>197</v>
      </c>
      <c r="H54" s="511"/>
      <c r="I54" s="514"/>
      <c r="J54" s="515"/>
      <c r="K54" s="344" t="s">
        <v>126</v>
      </c>
      <c r="L54" s="516"/>
      <c r="M54" s="343" t="s">
        <v>26</v>
      </c>
      <c r="N54" s="502"/>
      <c r="O54" s="502"/>
      <c r="P54" s="504"/>
      <c r="Q54" s="515"/>
      <c r="R54" s="515"/>
      <c r="S54" s="515"/>
      <c r="T54" s="517"/>
      <c r="U54" s="344" t="s">
        <v>106</v>
      </c>
      <c r="V54" s="518"/>
      <c r="W54" s="516"/>
      <c r="X54" s="519"/>
      <c r="Y54" s="520"/>
      <c r="Z54" s="520"/>
      <c r="AA54" s="520"/>
      <c r="AB54" s="520"/>
      <c r="AC54" s="520"/>
      <c r="AD54" s="520"/>
      <c r="AE54" s="515"/>
      <c r="AF54" s="517"/>
      <c r="AG54" s="504"/>
      <c r="AH54" s="505"/>
      <c r="AI54" s="502" t="s">
        <v>29</v>
      </c>
      <c r="AJ54" s="497"/>
      <c r="AK54" s="95"/>
    </row>
    <row r="55" spans="1:37" ht="20.100000000000001" customHeight="1" thickBot="1">
      <c r="A55" s="73"/>
      <c r="B55" s="71"/>
      <c r="C55" s="501"/>
      <c r="D55" s="507"/>
      <c r="E55" s="508"/>
      <c r="F55" s="509"/>
      <c r="G55" s="512"/>
      <c r="H55" s="513"/>
      <c r="I55" s="508"/>
      <c r="J55" s="508"/>
      <c r="K55" s="508"/>
      <c r="L55" s="509"/>
      <c r="M55" s="507"/>
      <c r="N55" s="508"/>
      <c r="O55" s="508"/>
      <c r="P55" s="507"/>
      <c r="Q55" s="508"/>
      <c r="R55" s="508"/>
      <c r="S55" s="508"/>
      <c r="T55" s="509"/>
      <c r="U55" s="508"/>
      <c r="V55" s="508"/>
      <c r="W55" s="509"/>
      <c r="X55" s="508"/>
      <c r="Y55" s="508"/>
      <c r="Z55" s="508"/>
      <c r="AA55" s="508"/>
      <c r="AB55" s="508"/>
      <c r="AC55" s="508"/>
      <c r="AD55" s="508"/>
      <c r="AE55" s="508"/>
      <c r="AF55" s="509"/>
      <c r="AG55" s="506"/>
      <c r="AH55" s="503"/>
      <c r="AI55" s="503"/>
      <c r="AJ55" s="497"/>
      <c r="AK55" s="95"/>
    </row>
    <row r="56" spans="1:37" ht="20.100000000000001" customHeight="1" thickBot="1">
      <c r="A56" s="73"/>
      <c r="B56" s="71"/>
      <c r="C56" s="500">
        <v>20</v>
      </c>
      <c r="D56" s="343" t="s">
        <v>65</v>
      </c>
      <c r="E56" s="344"/>
      <c r="F56" s="345"/>
      <c r="G56" s="510" t="s">
        <v>197</v>
      </c>
      <c r="H56" s="511"/>
      <c r="I56" s="514"/>
      <c r="J56" s="515"/>
      <c r="K56" s="344" t="s">
        <v>126</v>
      </c>
      <c r="L56" s="516"/>
      <c r="M56" s="343" t="s">
        <v>26</v>
      </c>
      <c r="N56" s="502"/>
      <c r="O56" s="502"/>
      <c r="P56" s="504"/>
      <c r="Q56" s="515"/>
      <c r="R56" s="515"/>
      <c r="S56" s="515"/>
      <c r="T56" s="517"/>
      <c r="U56" s="344" t="s">
        <v>106</v>
      </c>
      <c r="V56" s="518"/>
      <c r="W56" s="516"/>
      <c r="X56" s="519"/>
      <c r="Y56" s="520"/>
      <c r="Z56" s="520"/>
      <c r="AA56" s="520"/>
      <c r="AB56" s="520"/>
      <c r="AC56" s="520"/>
      <c r="AD56" s="520"/>
      <c r="AE56" s="515"/>
      <c r="AF56" s="517"/>
      <c r="AG56" s="504"/>
      <c r="AH56" s="505"/>
      <c r="AI56" s="502" t="s">
        <v>29</v>
      </c>
      <c r="AJ56" s="497"/>
      <c r="AK56" s="95"/>
    </row>
    <row r="57" spans="1:37" ht="20.100000000000001" customHeight="1" thickBot="1">
      <c r="A57" s="73"/>
      <c r="B57" s="71"/>
      <c r="C57" s="521"/>
      <c r="D57" s="507"/>
      <c r="E57" s="508"/>
      <c r="F57" s="509"/>
      <c r="G57" s="512"/>
      <c r="H57" s="513"/>
      <c r="I57" s="508"/>
      <c r="J57" s="508"/>
      <c r="K57" s="508"/>
      <c r="L57" s="509"/>
      <c r="M57" s="507"/>
      <c r="N57" s="508"/>
      <c r="O57" s="508"/>
      <c r="P57" s="507"/>
      <c r="Q57" s="508"/>
      <c r="R57" s="508"/>
      <c r="S57" s="508"/>
      <c r="T57" s="509"/>
      <c r="U57" s="508"/>
      <c r="V57" s="508"/>
      <c r="W57" s="509"/>
      <c r="X57" s="508"/>
      <c r="Y57" s="508"/>
      <c r="Z57" s="508"/>
      <c r="AA57" s="508"/>
      <c r="AB57" s="508"/>
      <c r="AC57" s="508"/>
      <c r="AD57" s="508"/>
      <c r="AE57" s="508"/>
      <c r="AF57" s="509"/>
      <c r="AG57" s="523"/>
      <c r="AH57" s="522"/>
      <c r="AI57" s="522"/>
      <c r="AJ57" s="497"/>
      <c r="AK57" s="95"/>
    </row>
    <row r="58" spans="1:37" ht="25.2" customHeight="1">
      <c r="A58" s="73"/>
      <c r="B58" s="71"/>
      <c r="C58" s="115"/>
      <c r="D58" s="134"/>
      <c r="E58" s="135"/>
      <c r="F58" s="136"/>
      <c r="G58" s="137"/>
      <c r="H58" s="138"/>
      <c r="I58" s="138"/>
      <c r="J58" s="138"/>
      <c r="K58" s="138"/>
      <c r="L58" s="138"/>
      <c r="M58" s="138"/>
      <c r="N58" s="138"/>
      <c r="O58" s="138"/>
      <c r="P58" s="138"/>
      <c r="Q58" s="138"/>
      <c r="R58" s="138"/>
      <c r="S58" s="138"/>
      <c r="T58" s="138"/>
      <c r="U58" s="138"/>
      <c r="V58" s="138"/>
      <c r="W58" s="138"/>
      <c r="X58" s="138"/>
      <c r="Y58" s="138"/>
      <c r="Z58" s="138"/>
      <c r="AA58" s="138"/>
      <c r="AB58" s="138"/>
      <c r="AC58" s="138"/>
      <c r="AD58" s="139"/>
      <c r="AE58" s="115"/>
      <c r="AF58" s="138"/>
      <c r="AG58" s="115"/>
      <c r="AH58" s="139"/>
      <c r="AI58" s="115"/>
      <c r="AJ58" s="76"/>
    </row>
    <row r="59" spans="1:37">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row>
    <row r="60" spans="1:37">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row>
    <row r="61" spans="1:37">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row>
    <row r="62" spans="1:37">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row>
    <row r="63" spans="1:37">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row>
    <row r="64" spans="1:37">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row>
    <row r="65" spans="3:3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row>
    <row r="66" spans="3:3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row>
    <row r="67" spans="3:3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row>
    <row r="68" spans="3:3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row>
    <row r="69" spans="3:3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row>
    <row r="70" spans="3:3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row>
    <row r="71" spans="3:3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row>
    <row r="72" spans="3:3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row>
    <row r="73" spans="3:3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row>
    <row r="74" spans="3:3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row>
    <row r="75" spans="3:3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3:3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row>
    <row r="77" spans="3:35">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row>
    <row r="78" spans="3:3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row>
    <row r="79" spans="3:3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5"/>
      <c r="AI79" s="115"/>
    </row>
    <row r="80" spans="3:35">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row>
    <row r="81" spans="3:35">
      <c r="C81" s="115"/>
      <c r="D81" s="115"/>
      <c r="E81" s="115"/>
      <c r="F81" s="115"/>
      <c r="G81" s="115"/>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row>
    <row r="82" spans="3:35">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row>
    <row r="83" spans="3:35">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5"/>
      <c r="AI83" s="115"/>
    </row>
    <row r="84" spans="3:35">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row>
    <row r="85" spans="3:3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row>
    <row r="86" spans="3:3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row>
    <row r="87" spans="3:3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row>
    <row r="88" spans="3:3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row>
    <row r="89" spans="3:35">
      <c r="C89" s="115"/>
      <c r="D89" s="115"/>
      <c r="E89" s="115"/>
      <c r="F89" s="115"/>
      <c r="G89" s="115"/>
      <c r="H89" s="115"/>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row>
    <row r="90" spans="3:3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row>
    <row r="91" spans="3:35">
      <c r="C91" s="115"/>
      <c r="D91" s="115"/>
      <c r="E91" s="115"/>
      <c r="F91" s="115"/>
      <c r="G91" s="115"/>
      <c r="H91" s="115"/>
      <c r="I91" s="115"/>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row>
    <row r="92" spans="3:35">
      <c r="C92" s="115"/>
      <c r="D92" s="115"/>
      <c r="E92" s="115"/>
      <c r="F92" s="115"/>
      <c r="G92" s="115"/>
      <c r="H92" s="115"/>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row>
    <row r="93" spans="3:35">
      <c r="C93" s="115"/>
      <c r="D93" s="115"/>
      <c r="E93" s="115"/>
      <c r="F93" s="115"/>
      <c r="G93" s="115"/>
      <c r="H93" s="115"/>
      <c r="I93" s="115"/>
      <c r="J93" s="115"/>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row>
    <row r="94" spans="3:3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row>
    <row r="95" spans="3:3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row>
    <row r="96" spans="3:3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row>
    <row r="97" spans="3:3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c r="AH97" s="115"/>
      <c r="AI97" s="115"/>
    </row>
    <row r="98" spans="3:3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row>
    <row r="99" spans="3:35">
      <c r="C99" s="115"/>
      <c r="D99" s="115"/>
      <c r="E99" s="115"/>
      <c r="F99" s="115"/>
      <c r="G99" s="115"/>
      <c r="H99" s="115"/>
      <c r="I99" s="115"/>
      <c r="J99" s="115"/>
      <c r="K99" s="115"/>
      <c r="L99" s="115"/>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row>
    <row r="100" spans="3:3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row>
    <row r="101" spans="3:3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row>
    <row r="102" spans="3:35">
      <c r="C102" s="115"/>
      <c r="D102" s="115"/>
      <c r="E102" s="115"/>
      <c r="F102" s="115"/>
      <c r="G102" s="115"/>
      <c r="H102" s="115"/>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row>
    <row r="103" spans="3:3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c r="AG103" s="115"/>
      <c r="AH103" s="115"/>
      <c r="AI103" s="115"/>
    </row>
    <row r="104" spans="3:3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row>
    <row r="105" spans="3:3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row>
    <row r="106" spans="3:3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row>
    <row r="107" spans="3:35">
      <c r="C107" s="115"/>
      <c r="D107" s="115"/>
      <c r="E107" s="115"/>
      <c r="F107" s="115"/>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row>
    <row r="108" spans="3:3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c r="AG108" s="115"/>
      <c r="AH108" s="115"/>
      <c r="AI108" s="115"/>
    </row>
    <row r="109" spans="3:3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row>
    <row r="110" spans="3:35">
      <c r="C110" s="115"/>
      <c r="D110" s="115"/>
      <c r="E110" s="115"/>
      <c r="F110" s="115"/>
      <c r="G110" s="115"/>
      <c r="H110" s="115"/>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115"/>
      <c r="AE110" s="115"/>
      <c r="AF110" s="115"/>
      <c r="AG110" s="115"/>
      <c r="AH110" s="115"/>
      <c r="AI110" s="115"/>
    </row>
    <row r="111" spans="3:35">
      <c r="C111" s="115"/>
      <c r="D111" s="115"/>
      <c r="E111" s="115"/>
      <c r="F111" s="115"/>
      <c r="G111" s="115"/>
      <c r="H111" s="115"/>
      <c r="I111" s="115"/>
      <c r="J111" s="115"/>
      <c r="K111" s="115"/>
      <c r="L111" s="115"/>
      <c r="M111" s="115"/>
      <c r="N111" s="115"/>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row>
    <row r="112" spans="3:35">
      <c r="C112" s="115"/>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row>
    <row r="113" spans="3:35">
      <c r="C113" s="115"/>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row>
    <row r="114" spans="3:35">
      <c r="C114" s="115"/>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row>
    <row r="115" spans="3:35">
      <c r="C115" s="115"/>
      <c r="D115" s="115"/>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row>
    <row r="116" spans="3:35">
      <c r="C116" s="115"/>
      <c r="D116" s="115"/>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row>
    <row r="117" spans="3:35">
      <c r="C117" s="115"/>
      <c r="D117" s="115"/>
      <c r="E117" s="115"/>
      <c r="F117" s="115"/>
      <c r="G117" s="115"/>
      <c r="H117" s="115"/>
      <c r="I117" s="115"/>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row>
    <row r="118" spans="3:35">
      <c r="C118" s="115"/>
      <c r="D118" s="115"/>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row>
    <row r="119" spans="3:35">
      <c r="C119" s="115"/>
      <c r="D119" s="115"/>
      <c r="E119" s="115"/>
      <c r="F119" s="115"/>
      <c r="G119" s="115"/>
      <c r="H119" s="115"/>
      <c r="I119" s="115"/>
      <c r="J119" s="115"/>
      <c r="K119" s="115"/>
      <c r="L119" s="115"/>
      <c r="M119" s="115"/>
      <c r="N119" s="115"/>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row>
    <row r="120" spans="3:35">
      <c r="C120" s="115"/>
      <c r="D120" s="115"/>
      <c r="E120" s="115"/>
      <c r="F120" s="115"/>
      <c r="G120" s="115"/>
      <c r="H120" s="115"/>
      <c r="I120" s="115"/>
      <c r="J120" s="115"/>
      <c r="K120" s="115"/>
      <c r="L120" s="115"/>
      <c r="M120" s="115"/>
      <c r="N120" s="115"/>
      <c r="O120" s="115"/>
      <c r="P120" s="115"/>
      <c r="Q120" s="115"/>
      <c r="R120" s="115"/>
      <c r="S120" s="115"/>
      <c r="T120" s="115"/>
      <c r="U120" s="115"/>
      <c r="V120" s="115"/>
      <c r="W120" s="115"/>
      <c r="X120" s="115"/>
      <c r="Y120" s="115"/>
      <c r="Z120" s="115"/>
      <c r="AA120" s="115"/>
      <c r="AB120" s="115"/>
      <c r="AC120" s="115"/>
      <c r="AD120" s="115"/>
      <c r="AE120" s="115"/>
      <c r="AF120" s="115"/>
      <c r="AG120" s="115"/>
      <c r="AH120" s="115"/>
      <c r="AI120" s="115"/>
    </row>
    <row r="121" spans="3:35">
      <c r="C121" s="115"/>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115"/>
      <c r="Z121" s="115"/>
      <c r="AA121" s="115"/>
      <c r="AB121" s="115"/>
      <c r="AC121" s="115"/>
      <c r="AD121" s="115"/>
      <c r="AE121" s="115"/>
      <c r="AF121" s="115"/>
      <c r="AG121" s="115"/>
      <c r="AH121" s="115"/>
      <c r="AI121" s="115"/>
    </row>
    <row r="122" spans="3:35">
      <c r="C122" s="115"/>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115"/>
      <c r="Z122" s="115"/>
      <c r="AA122" s="115"/>
      <c r="AB122" s="115"/>
      <c r="AC122" s="115"/>
      <c r="AD122" s="115"/>
      <c r="AE122" s="115"/>
      <c r="AF122" s="115"/>
      <c r="AG122" s="115"/>
      <c r="AH122" s="115"/>
      <c r="AI122" s="115"/>
    </row>
    <row r="123" spans="3:35">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c r="AA123" s="115"/>
      <c r="AB123" s="115"/>
      <c r="AC123" s="115"/>
      <c r="AD123" s="115"/>
      <c r="AE123" s="115"/>
      <c r="AF123" s="115"/>
      <c r="AG123" s="115"/>
      <c r="AH123" s="115"/>
      <c r="AI123" s="115"/>
    </row>
    <row r="124" spans="3:35">
      <c r="C124" s="115"/>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c r="AA124" s="115"/>
      <c r="AB124" s="115"/>
      <c r="AC124" s="115"/>
      <c r="AD124" s="115"/>
      <c r="AE124" s="115"/>
      <c r="AF124" s="115"/>
      <c r="AG124" s="115"/>
      <c r="AH124" s="115"/>
      <c r="AI124" s="115"/>
    </row>
    <row r="125" spans="3:35">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c r="AF125" s="115"/>
      <c r="AG125" s="115"/>
      <c r="AH125" s="115"/>
      <c r="AI125" s="115"/>
    </row>
    <row r="126" spans="3:35">
      <c r="C126" s="115"/>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c r="AA126" s="115"/>
      <c r="AB126" s="115"/>
      <c r="AC126" s="115"/>
      <c r="AD126" s="115"/>
      <c r="AE126" s="115"/>
      <c r="AF126" s="115"/>
      <c r="AG126" s="115"/>
      <c r="AH126" s="115"/>
      <c r="AI126" s="115"/>
    </row>
    <row r="127" spans="3:35">
      <c r="C127" s="115"/>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c r="AA127" s="115"/>
      <c r="AB127" s="115"/>
      <c r="AC127" s="115"/>
      <c r="AD127" s="115"/>
      <c r="AE127" s="115"/>
      <c r="AF127" s="115"/>
      <c r="AG127" s="115"/>
      <c r="AH127" s="115"/>
      <c r="AI127" s="115"/>
    </row>
    <row r="128" spans="3:35">
      <c r="C128" s="115"/>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c r="AA128" s="115"/>
      <c r="AB128" s="115"/>
      <c r="AC128" s="115"/>
      <c r="AD128" s="115"/>
      <c r="AE128" s="115"/>
      <c r="AF128" s="115"/>
      <c r="AG128" s="115"/>
      <c r="AH128" s="115"/>
      <c r="AI128" s="115"/>
    </row>
    <row r="129" spans="3:35">
      <c r="C129" s="115"/>
      <c r="D129" s="115"/>
      <c r="E129" s="115"/>
      <c r="F129" s="115"/>
      <c r="G129" s="115"/>
      <c r="H129" s="115"/>
      <c r="I129" s="115"/>
      <c r="J129" s="115"/>
      <c r="K129" s="115"/>
      <c r="L129" s="115"/>
      <c r="M129" s="115"/>
      <c r="N129" s="115"/>
      <c r="O129" s="115"/>
      <c r="P129" s="115"/>
      <c r="Q129" s="115"/>
      <c r="R129" s="115"/>
      <c r="S129" s="115"/>
      <c r="T129" s="115"/>
      <c r="U129" s="115"/>
      <c r="V129" s="115"/>
      <c r="W129" s="115"/>
      <c r="X129" s="115"/>
      <c r="Y129" s="115"/>
      <c r="Z129" s="115"/>
      <c r="AA129" s="115"/>
      <c r="AB129" s="115"/>
      <c r="AC129" s="115"/>
      <c r="AD129" s="115"/>
      <c r="AE129" s="115"/>
      <c r="AF129" s="115"/>
      <c r="AG129" s="115"/>
      <c r="AH129" s="115"/>
      <c r="AI129" s="115"/>
    </row>
    <row r="130" spans="3:35">
      <c r="C130" s="115"/>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row>
    <row r="131" spans="3:35">
      <c r="C131" s="115"/>
      <c r="D131" s="115"/>
      <c r="E131" s="115"/>
      <c r="F131" s="115"/>
      <c r="G131" s="115"/>
      <c r="H131" s="115"/>
      <c r="I131" s="115"/>
      <c r="J131" s="115"/>
      <c r="K131" s="115"/>
      <c r="L131" s="115"/>
      <c r="M131" s="115"/>
      <c r="N131" s="115"/>
      <c r="O131" s="115"/>
      <c r="P131" s="115"/>
      <c r="Q131" s="115"/>
      <c r="R131" s="115"/>
      <c r="S131" s="115"/>
      <c r="T131" s="115"/>
      <c r="U131" s="115"/>
      <c r="V131" s="115"/>
      <c r="W131" s="115"/>
      <c r="X131" s="115"/>
      <c r="Y131" s="115"/>
      <c r="Z131" s="115"/>
      <c r="AA131" s="115"/>
      <c r="AB131" s="115"/>
      <c r="AC131" s="115"/>
      <c r="AD131" s="115"/>
      <c r="AE131" s="115"/>
      <c r="AF131" s="115"/>
      <c r="AG131" s="115"/>
      <c r="AH131" s="115"/>
      <c r="AI131" s="115"/>
    </row>
    <row r="132" spans="3:35">
      <c r="C132" s="115"/>
      <c r="D132" s="115"/>
      <c r="E132" s="115"/>
      <c r="F132" s="115"/>
      <c r="G132" s="115"/>
      <c r="H132" s="115"/>
      <c r="I132" s="115"/>
      <c r="J132" s="115"/>
      <c r="K132" s="115"/>
      <c r="L132" s="115"/>
      <c r="M132" s="115"/>
      <c r="N132" s="115"/>
      <c r="O132" s="115"/>
      <c r="P132" s="115"/>
      <c r="Q132" s="115"/>
      <c r="R132" s="115"/>
      <c r="S132" s="115"/>
      <c r="T132" s="115"/>
      <c r="U132" s="115"/>
      <c r="V132" s="115"/>
      <c r="W132" s="115"/>
      <c r="X132" s="115"/>
      <c r="Y132" s="115"/>
      <c r="Z132" s="115"/>
      <c r="AA132" s="115"/>
      <c r="AB132" s="115"/>
      <c r="AC132" s="115"/>
      <c r="AD132" s="115"/>
      <c r="AE132" s="115"/>
      <c r="AF132" s="115"/>
      <c r="AG132" s="115"/>
      <c r="AH132" s="115"/>
      <c r="AI132" s="115"/>
    </row>
    <row r="133" spans="3:35">
      <c r="C133" s="115"/>
      <c r="D133" s="115"/>
      <c r="E133" s="115"/>
      <c r="F133" s="115"/>
      <c r="G133" s="115"/>
      <c r="H133" s="115"/>
      <c r="I133" s="115"/>
      <c r="J133" s="115"/>
      <c r="K133" s="115"/>
      <c r="L133" s="115"/>
      <c r="M133" s="115"/>
      <c r="N133" s="115"/>
      <c r="O133" s="115"/>
      <c r="P133" s="115"/>
      <c r="Q133" s="115"/>
      <c r="R133" s="115"/>
      <c r="S133" s="115"/>
      <c r="T133" s="115"/>
      <c r="U133" s="115"/>
      <c r="V133" s="115"/>
      <c r="W133" s="115"/>
      <c r="X133" s="115"/>
      <c r="Y133" s="115"/>
      <c r="Z133" s="115"/>
      <c r="AA133" s="115"/>
      <c r="AB133" s="115"/>
      <c r="AC133" s="115"/>
      <c r="AD133" s="115"/>
      <c r="AE133" s="115"/>
      <c r="AF133" s="115"/>
      <c r="AG133" s="115"/>
      <c r="AH133" s="115"/>
      <c r="AI133" s="115"/>
    </row>
    <row r="134" spans="3:35">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c r="Z134" s="115"/>
      <c r="AA134" s="115"/>
      <c r="AB134" s="115"/>
      <c r="AC134" s="115"/>
      <c r="AD134" s="115"/>
      <c r="AE134" s="115"/>
      <c r="AF134" s="115"/>
      <c r="AG134" s="115"/>
      <c r="AH134" s="115"/>
      <c r="AI134" s="115"/>
    </row>
    <row r="135" spans="3:35">
      <c r="C135" s="115"/>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row>
    <row r="136" spans="3:35">
      <c r="C136" s="115"/>
      <c r="D136" s="115"/>
      <c r="E136" s="115"/>
      <c r="F136" s="115"/>
      <c r="G136" s="115"/>
      <c r="H136" s="115"/>
      <c r="I136" s="115"/>
      <c r="J136" s="115"/>
      <c r="K136" s="115"/>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row>
    <row r="137" spans="3:3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row>
    <row r="138" spans="3:3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row>
    <row r="139" spans="3:35">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c r="AA139" s="115"/>
      <c r="AB139" s="115"/>
      <c r="AC139" s="115"/>
      <c r="AD139" s="115"/>
      <c r="AE139" s="115"/>
      <c r="AF139" s="115"/>
      <c r="AG139" s="115"/>
      <c r="AH139" s="115"/>
      <c r="AI139" s="115"/>
    </row>
    <row r="140" spans="3:3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row>
    <row r="141" spans="3:35">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c r="Z141" s="115"/>
      <c r="AA141" s="115"/>
      <c r="AB141" s="115"/>
      <c r="AC141" s="115"/>
      <c r="AD141" s="115"/>
      <c r="AE141" s="115"/>
      <c r="AF141" s="115"/>
      <c r="AG141" s="115"/>
      <c r="AH141" s="115"/>
      <c r="AI141" s="115"/>
    </row>
    <row r="142" spans="3:35">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row>
    <row r="143" spans="3:35">
      <c r="C143" s="115"/>
      <c r="D143" s="115"/>
      <c r="E143" s="115"/>
      <c r="F143" s="115"/>
      <c r="G143" s="115"/>
      <c r="H143" s="115"/>
      <c r="I143" s="115"/>
      <c r="J143" s="115"/>
      <c r="K143" s="115"/>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row>
    <row r="144" spans="3:35">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row>
    <row r="145" spans="3:3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row>
    <row r="146" spans="3:35">
      <c r="C146" s="115"/>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row>
    <row r="147" spans="3:35">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row>
    <row r="148" spans="3:35">
      <c r="C148" s="115"/>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5"/>
      <c r="AH148" s="115"/>
      <c r="AI148" s="115"/>
    </row>
    <row r="149" spans="3:35">
      <c r="C149" s="115"/>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row>
    <row r="150" spans="3:35">
      <c r="C150" s="115"/>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row>
    <row r="151" spans="3:35">
      <c r="C151" s="115"/>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row>
    <row r="152" spans="3:35">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row>
    <row r="153" spans="3:35">
      <c r="C153" s="115"/>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row>
    <row r="154" spans="3:35">
      <c r="C154" s="115"/>
      <c r="D154" s="115"/>
      <c r="E154" s="115"/>
      <c r="F154" s="115"/>
      <c r="G154" s="115"/>
      <c r="H154" s="115"/>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row>
    <row r="155" spans="3:35">
      <c r="C155" s="115"/>
      <c r="D155" s="115"/>
      <c r="E155" s="115"/>
      <c r="F155" s="115"/>
      <c r="G155" s="115"/>
      <c r="H155" s="115"/>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row>
    <row r="156" spans="3:35">
      <c r="C156" s="115"/>
      <c r="D156" s="115"/>
      <c r="E156" s="115"/>
      <c r="F156" s="115"/>
      <c r="G156" s="115"/>
      <c r="H156" s="115"/>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row>
    <row r="157" spans="3:35">
      <c r="C157" s="115"/>
      <c r="D157" s="115"/>
      <c r="E157" s="115"/>
      <c r="F157" s="115"/>
      <c r="G157" s="115"/>
      <c r="H157" s="115"/>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row>
    <row r="158" spans="3:35">
      <c r="C158" s="115"/>
      <c r="D158" s="115"/>
      <c r="E158" s="115"/>
      <c r="F158" s="115"/>
      <c r="G158" s="115"/>
      <c r="H158" s="115"/>
      <c r="I158" s="115"/>
      <c r="J158" s="115"/>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row>
    <row r="159" spans="3:35">
      <c r="C159" s="115"/>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row>
    <row r="160" spans="3:3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row>
    <row r="161" spans="3:3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row>
    <row r="162" spans="3:35">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row>
    <row r="163" spans="3:3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row>
    <row r="164" spans="3:35">
      <c r="C164" s="115"/>
      <c r="D164" s="115"/>
      <c r="E164" s="115"/>
      <c r="F164" s="115"/>
      <c r="G164" s="115"/>
      <c r="H164" s="115"/>
      <c r="I164" s="115"/>
      <c r="J164" s="115"/>
      <c r="K164" s="115"/>
      <c r="L164" s="115"/>
      <c r="M164" s="115"/>
      <c r="N164" s="115"/>
      <c r="O164" s="115"/>
      <c r="P164" s="115"/>
      <c r="Q164" s="115"/>
      <c r="R164" s="115"/>
      <c r="S164" s="115"/>
      <c r="T164" s="115"/>
      <c r="U164" s="115"/>
      <c r="V164" s="115"/>
      <c r="W164" s="115"/>
      <c r="X164" s="115"/>
      <c r="Y164" s="115"/>
      <c r="Z164" s="115"/>
      <c r="AA164" s="115"/>
      <c r="AB164" s="115"/>
      <c r="AC164" s="115"/>
      <c r="AD164" s="115"/>
      <c r="AE164" s="115"/>
      <c r="AF164" s="115"/>
      <c r="AG164" s="115"/>
      <c r="AH164" s="115"/>
      <c r="AI164" s="115"/>
    </row>
    <row r="165" spans="3:35">
      <c r="C165" s="115"/>
      <c r="D165" s="115"/>
      <c r="E165" s="115"/>
      <c r="F165" s="115"/>
      <c r="G165" s="115"/>
      <c r="H165" s="115"/>
      <c r="I165" s="115"/>
      <c r="J165" s="115"/>
      <c r="K165" s="115"/>
      <c r="L165" s="115"/>
      <c r="M165" s="115"/>
      <c r="N165" s="115"/>
      <c r="O165" s="115"/>
      <c r="P165" s="115"/>
      <c r="Q165" s="115"/>
      <c r="R165" s="115"/>
      <c r="S165" s="115"/>
      <c r="T165" s="115"/>
      <c r="U165" s="115"/>
      <c r="V165" s="115"/>
      <c r="W165" s="115"/>
      <c r="X165" s="115"/>
      <c r="Y165" s="115"/>
      <c r="Z165" s="115"/>
      <c r="AA165" s="115"/>
      <c r="AB165" s="115"/>
      <c r="AC165" s="115"/>
      <c r="AD165" s="115"/>
      <c r="AE165" s="115"/>
      <c r="AF165" s="115"/>
      <c r="AG165" s="115"/>
      <c r="AH165" s="115"/>
      <c r="AI165" s="115"/>
    </row>
    <row r="166" spans="3:35">
      <c r="C166" s="115"/>
      <c r="D166" s="115"/>
      <c r="E166" s="115"/>
      <c r="F166" s="115"/>
      <c r="G166" s="115"/>
      <c r="H166" s="115"/>
      <c r="I166" s="115"/>
      <c r="J166" s="115"/>
      <c r="K166" s="115"/>
      <c r="L166" s="115"/>
      <c r="M166" s="115"/>
      <c r="N166" s="115"/>
      <c r="O166" s="115"/>
      <c r="P166" s="115"/>
      <c r="Q166" s="115"/>
      <c r="R166" s="115"/>
      <c r="S166" s="115"/>
      <c r="T166" s="115"/>
      <c r="U166" s="115"/>
      <c r="V166" s="115"/>
      <c r="W166" s="115"/>
      <c r="X166" s="115"/>
      <c r="Y166" s="115"/>
      <c r="Z166" s="115"/>
      <c r="AA166" s="115"/>
      <c r="AB166" s="115"/>
      <c r="AC166" s="115"/>
      <c r="AD166" s="115"/>
      <c r="AE166" s="115"/>
      <c r="AF166" s="115"/>
      <c r="AG166" s="115"/>
      <c r="AH166" s="115"/>
      <c r="AI166" s="115"/>
    </row>
    <row r="167" spans="3:35">
      <c r="C167" s="115"/>
      <c r="D167" s="115"/>
      <c r="E167" s="115"/>
      <c r="F167" s="115"/>
      <c r="G167" s="115"/>
      <c r="H167" s="115"/>
      <c r="I167" s="115"/>
      <c r="J167" s="115"/>
      <c r="K167" s="115"/>
      <c r="L167" s="115"/>
      <c r="M167" s="115"/>
      <c r="N167" s="115"/>
      <c r="O167" s="115"/>
      <c r="P167" s="115"/>
      <c r="Q167" s="115"/>
      <c r="R167" s="115"/>
      <c r="S167" s="115"/>
      <c r="T167" s="115"/>
      <c r="U167" s="115"/>
      <c r="V167" s="115"/>
      <c r="W167" s="115"/>
      <c r="X167" s="115"/>
      <c r="Y167" s="115"/>
      <c r="Z167" s="115"/>
      <c r="AA167" s="115"/>
      <c r="AB167" s="115"/>
      <c r="AC167" s="115"/>
      <c r="AD167" s="115"/>
      <c r="AE167" s="115"/>
      <c r="AF167" s="115"/>
      <c r="AG167" s="115"/>
      <c r="AH167" s="115"/>
      <c r="AI167" s="115"/>
    </row>
    <row r="168" spans="3:35">
      <c r="C168" s="115"/>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c r="AA168" s="115"/>
      <c r="AB168" s="115"/>
      <c r="AC168" s="115"/>
      <c r="AD168" s="115"/>
      <c r="AE168" s="115"/>
      <c r="AF168" s="115"/>
      <c r="AG168" s="115"/>
      <c r="AH168" s="115"/>
      <c r="AI168" s="115"/>
    </row>
    <row r="169" spans="3:35">
      <c r="C169" s="115"/>
      <c r="D169" s="115"/>
      <c r="E169" s="115"/>
      <c r="F169" s="115"/>
      <c r="G169" s="115"/>
      <c r="H169" s="115"/>
      <c r="I169" s="115"/>
      <c r="J169" s="115"/>
      <c r="K169" s="115"/>
      <c r="L169" s="115"/>
      <c r="M169" s="115"/>
      <c r="N169" s="115"/>
      <c r="O169" s="115"/>
      <c r="P169" s="115"/>
      <c r="Q169" s="115"/>
      <c r="R169" s="115"/>
      <c r="S169" s="115"/>
      <c r="T169" s="115"/>
      <c r="U169" s="115"/>
      <c r="V169" s="115"/>
      <c r="W169" s="115"/>
      <c r="X169" s="115"/>
      <c r="Y169" s="115"/>
      <c r="Z169" s="115"/>
      <c r="AA169" s="115"/>
      <c r="AB169" s="115"/>
      <c r="AC169" s="115"/>
      <c r="AD169" s="115"/>
      <c r="AE169" s="115"/>
      <c r="AF169" s="115"/>
      <c r="AG169" s="115"/>
      <c r="AH169" s="115"/>
      <c r="AI169" s="115"/>
    </row>
    <row r="170" spans="3:35">
      <c r="C170" s="115"/>
      <c r="D170" s="115"/>
      <c r="E170" s="115"/>
      <c r="F170" s="115"/>
      <c r="G170" s="115"/>
      <c r="H170" s="115"/>
      <c r="I170" s="115"/>
      <c r="J170" s="115"/>
      <c r="K170" s="115"/>
      <c r="L170" s="115"/>
      <c r="M170" s="115"/>
      <c r="N170" s="115"/>
      <c r="O170" s="115"/>
      <c r="P170" s="115"/>
      <c r="Q170" s="115"/>
      <c r="R170" s="115"/>
      <c r="S170" s="115"/>
      <c r="T170" s="115"/>
      <c r="U170" s="115"/>
      <c r="V170" s="115"/>
      <c r="W170" s="115"/>
      <c r="X170" s="115"/>
      <c r="Y170" s="115"/>
      <c r="Z170" s="115"/>
      <c r="AA170" s="115"/>
      <c r="AB170" s="115"/>
      <c r="AC170" s="115"/>
      <c r="AD170" s="115"/>
      <c r="AE170" s="115"/>
      <c r="AF170" s="115"/>
      <c r="AG170" s="115"/>
      <c r="AH170" s="115"/>
      <c r="AI170" s="115"/>
    </row>
    <row r="171" spans="3:3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row>
    <row r="172" spans="3:3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row>
    <row r="173" spans="3:3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row>
    <row r="174" spans="3:3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row>
    <row r="175" spans="3:3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row>
    <row r="176" spans="3:3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row>
    <row r="177" spans="3:3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row>
    <row r="178" spans="3:3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row>
    <row r="179" spans="3:3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row>
    <row r="180" spans="3:3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row>
    <row r="181" spans="3:3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row>
    <row r="182" spans="3:3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row>
    <row r="183" spans="3:3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row>
    <row r="184" spans="3:3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row>
    <row r="185" spans="3:3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row>
    <row r="186" spans="3:3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row>
    <row r="187" spans="3:3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row>
    <row r="188" spans="3:3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row>
    <row r="189" spans="3:3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row>
    <row r="190" spans="3:3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row>
    <row r="191" spans="3:3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row>
    <row r="192" spans="3:3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row>
    <row r="193" spans="3:3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row>
    <row r="194" spans="3:3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row>
    <row r="195" spans="3:3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row>
    <row r="196" spans="3:3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row>
    <row r="197" spans="3:3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row>
    <row r="198" spans="3:3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row>
    <row r="199" spans="3:3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row>
    <row r="200" spans="3:3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row>
    <row r="201" spans="3:3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row>
    <row r="202" spans="3:3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row>
    <row r="203" spans="3:3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row>
    <row r="204" spans="3:3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row>
    <row r="205" spans="3:3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row>
    <row r="206" spans="3:3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row>
    <row r="207" spans="3:3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row>
    <row r="208" spans="3:3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row>
    <row r="209" spans="3:3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row>
    <row r="210" spans="3:3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row>
    <row r="211" spans="3:3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row>
    <row r="212" spans="3:3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row>
    <row r="213" spans="3:3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row>
    <row r="214" spans="3:3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row>
    <row r="215" spans="3:3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row>
    <row r="216" spans="3:3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row>
    <row r="217" spans="3:3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row>
    <row r="218" spans="3:3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row>
    <row r="219" spans="3:3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row>
    <row r="220" spans="3:3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row>
    <row r="221" spans="3:3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row>
    <row r="222" spans="3:3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row>
    <row r="223" spans="3:3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row>
    <row r="224" spans="3:3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row>
    <row r="225" spans="3:3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row>
    <row r="226" spans="3:3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row>
    <row r="227" spans="3:3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row>
    <row r="228" spans="3:3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row>
    <row r="229" spans="3:3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row>
    <row r="230" spans="3:3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row>
    <row r="231" spans="3:3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row>
    <row r="232" spans="3:3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row>
    <row r="233" spans="3:3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row>
  </sheetData>
  <mergeCells count="242">
    <mergeCell ref="D50:F51"/>
    <mergeCell ref="X48:AF49"/>
    <mergeCell ref="D52:F53"/>
    <mergeCell ref="G52:H53"/>
    <mergeCell ref="I52:J53"/>
    <mergeCell ref="K52:L53"/>
    <mergeCell ref="M52:O53"/>
    <mergeCell ref="P52:T53"/>
    <mergeCell ref="U52:W53"/>
    <mergeCell ref="X52:AF53"/>
    <mergeCell ref="D48:F49"/>
    <mergeCell ref="G48:H49"/>
    <mergeCell ref="I48:J49"/>
    <mergeCell ref="K48:L49"/>
    <mergeCell ref="M48:O49"/>
    <mergeCell ref="P48:T49"/>
    <mergeCell ref="U48:W49"/>
    <mergeCell ref="X36:AF37"/>
    <mergeCell ref="D40:F41"/>
    <mergeCell ref="G40:H41"/>
    <mergeCell ref="I40:J41"/>
    <mergeCell ref="K40:L41"/>
    <mergeCell ref="M40:O41"/>
    <mergeCell ref="P40:T41"/>
    <mergeCell ref="U40:W41"/>
    <mergeCell ref="X40:AF41"/>
    <mergeCell ref="D38:F39"/>
    <mergeCell ref="G38:H39"/>
    <mergeCell ref="I38:J39"/>
    <mergeCell ref="K38:L39"/>
    <mergeCell ref="M38:O39"/>
    <mergeCell ref="P38:T39"/>
    <mergeCell ref="U38:W39"/>
    <mergeCell ref="X38:AF39"/>
    <mergeCell ref="U32:W33"/>
    <mergeCell ref="U42:W43"/>
    <mergeCell ref="D36:F37"/>
    <mergeCell ref="G36:H37"/>
    <mergeCell ref="I36:J37"/>
    <mergeCell ref="K36:L37"/>
    <mergeCell ref="M36:O37"/>
    <mergeCell ref="P36:T37"/>
    <mergeCell ref="U36:W37"/>
    <mergeCell ref="D42:F43"/>
    <mergeCell ref="G42:H43"/>
    <mergeCell ref="I42:J43"/>
    <mergeCell ref="K42:L43"/>
    <mergeCell ref="M42:O43"/>
    <mergeCell ref="P42:T43"/>
    <mergeCell ref="X28:AF29"/>
    <mergeCell ref="AG38:AH39"/>
    <mergeCell ref="D30:F31"/>
    <mergeCell ref="G30:H31"/>
    <mergeCell ref="I30:J31"/>
    <mergeCell ref="K30:L31"/>
    <mergeCell ref="M30:O31"/>
    <mergeCell ref="P30:T31"/>
    <mergeCell ref="U30:W31"/>
    <mergeCell ref="X30:AF31"/>
    <mergeCell ref="D34:F35"/>
    <mergeCell ref="G34:H35"/>
    <mergeCell ref="I34:J35"/>
    <mergeCell ref="K34:L35"/>
    <mergeCell ref="M34:O35"/>
    <mergeCell ref="P34:T35"/>
    <mergeCell ref="U34:W35"/>
    <mergeCell ref="X34:AF35"/>
    <mergeCell ref="D32:F33"/>
    <mergeCell ref="G32:H33"/>
    <mergeCell ref="I32:J33"/>
    <mergeCell ref="K32:L33"/>
    <mergeCell ref="M32:O33"/>
    <mergeCell ref="P32:T33"/>
    <mergeCell ref="AG17:AI17"/>
    <mergeCell ref="K18:L19"/>
    <mergeCell ref="M18:O19"/>
    <mergeCell ref="P18:T19"/>
    <mergeCell ref="U18:W19"/>
    <mergeCell ref="X18:AF19"/>
    <mergeCell ref="AG18:AH19"/>
    <mergeCell ref="AI18:AI19"/>
    <mergeCell ref="D26:F27"/>
    <mergeCell ref="G26:H27"/>
    <mergeCell ref="I26:J27"/>
    <mergeCell ref="K26:L27"/>
    <mergeCell ref="M26:O27"/>
    <mergeCell ref="P26:T27"/>
    <mergeCell ref="U26:W27"/>
    <mergeCell ref="X26:AF27"/>
    <mergeCell ref="AG20:AH21"/>
    <mergeCell ref="AG22:AH23"/>
    <mergeCell ref="AG24:AH25"/>
    <mergeCell ref="AG26:AH27"/>
    <mergeCell ref="C18:C19"/>
    <mergeCell ref="D20:F21"/>
    <mergeCell ref="G20:H21"/>
    <mergeCell ref="I20:J21"/>
    <mergeCell ref="K20:L21"/>
    <mergeCell ref="M20:O21"/>
    <mergeCell ref="P20:T21"/>
    <mergeCell ref="U20:W21"/>
    <mergeCell ref="X20:AF21"/>
    <mergeCell ref="C20:C21"/>
    <mergeCell ref="D18:F19"/>
    <mergeCell ref="G18:H19"/>
    <mergeCell ref="I18:J19"/>
    <mergeCell ref="X32:AF33"/>
    <mergeCell ref="D22:F23"/>
    <mergeCell ref="G22:H23"/>
    <mergeCell ref="I22:J23"/>
    <mergeCell ref="K22:L23"/>
    <mergeCell ref="M22:O23"/>
    <mergeCell ref="P22:T23"/>
    <mergeCell ref="U22:W23"/>
    <mergeCell ref="X22:AF23"/>
    <mergeCell ref="D24:F25"/>
    <mergeCell ref="G24:H25"/>
    <mergeCell ref="I24:J25"/>
    <mergeCell ref="K24:L25"/>
    <mergeCell ref="M24:O25"/>
    <mergeCell ref="P24:T25"/>
    <mergeCell ref="U24:W25"/>
    <mergeCell ref="X24:AF25"/>
    <mergeCell ref="D28:F29"/>
    <mergeCell ref="G28:H29"/>
    <mergeCell ref="I28:J29"/>
    <mergeCell ref="K28:L29"/>
    <mergeCell ref="M28:O29"/>
    <mergeCell ref="P28:T29"/>
    <mergeCell ref="U28:W29"/>
    <mergeCell ref="D46:F47"/>
    <mergeCell ref="G46:H47"/>
    <mergeCell ref="I46:J47"/>
    <mergeCell ref="K46:L47"/>
    <mergeCell ref="M46:O47"/>
    <mergeCell ref="P46:T47"/>
    <mergeCell ref="U46:W47"/>
    <mergeCell ref="X46:AF47"/>
    <mergeCell ref="D44:F45"/>
    <mergeCell ref="G44:H45"/>
    <mergeCell ref="I44:J45"/>
    <mergeCell ref="K44:L45"/>
    <mergeCell ref="M44:O45"/>
    <mergeCell ref="P44:T45"/>
    <mergeCell ref="U44:W45"/>
    <mergeCell ref="X44:AF45"/>
    <mergeCell ref="X42:AF43"/>
    <mergeCell ref="I54:J55"/>
    <mergeCell ref="K54:L55"/>
    <mergeCell ref="M54:O55"/>
    <mergeCell ref="P54:T55"/>
    <mergeCell ref="U54:W55"/>
    <mergeCell ref="X54:AF55"/>
    <mergeCell ref="G50:H51"/>
    <mergeCell ref="I50:J51"/>
    <mergeCell ref="K50:L51"/>
    <mergeCell ref="M50:O51"/>
    <mergeCell ref="P50:T51"/>
    <mergeCell ref="U50:W51"/>
    <mergeCell ref="X50:AF51"/>
    <mergeCell ref="AG28:AH29"/>
    <mergeCell ref="AG30:AH31"/>
    <mergeCell ref="AG32:AH33"/>
    <mergeCell ref="AG34:AH35"/>
    <mergeCell ref="AG36:AH37"/>
    <mergeCell ref="AI56:AI57"/>
    <mergeCell ref="AI20:AI21"/>
    <mergeCell ref="AI22:AI23"/>
    <mergeCell ref="AI24:AI25"/>
    <mergeCell ref="AI26:AI27"/>
    <mergeCell ref="AI28:AI29"/>
    <mergeCell ref="AI30:AI31"/>
    <mergeCell ref="AI32:AI33"/>
    <mergeCell ref="AI34:AI35"/>
    <mergeCell ref="AI36:AI37"/>
    <mergeCell ref="AI38:AI39"/>
    <mergeCell ref="AG50:AH51"/>
    <mergeCell ref="AG52:AH53"/>
    <mergeCell ref="AG54:AH55"/>
    <mergeCell ref="AG56:AH57"/>
    <mergeCell ref="C56:C57"/>
    <mergeCell ref="C22:C23"/>
    <mergeCell ref="C24:C25"/>
    <mergeCell ref="C26:C27"/>
    <mergeCell ref="C28:C29"/>
    <mergeCell ref="C30:C31"/>
    <mergeCell ref="C32:C33"/>
    <mergeCell ref="C34:C35"/>
    <mergeCell ref="C36:C37"/>
    <mergeCell ref="C38:C39"/>
    <mergeCell ref="D56:F57"/>
    <mergeCell ref="G56:H57"/>
    <mergeCell ref="I56:J57"/>
    <mergeCell ref="K56:L57"/>
    <mergeCell ref="M56:O57"/>
    <mergeCell ref="P56:T57"/>
    <mergeCell ref="U56:W57"/>
    <mergeCell ref="X56:AF57"/>
    <mergeCell ref="D54:F55"/>
    <mergeCell ref="G54:H55"/>
    <mergeCell ref="AJ54:AJ55"/>
    <mergeCell ref="AJ56:AJ57"/>
    <mergeCell ref="F7:AI7"/>
    <mergeCell ref="C40:C41"/>
    <mergeCell ref="C42:C43"/>
    <mergeCell ref="C44:C45"/>
    <mergeCell ref="C46:C47"/>
    <mergeCell ref="C48:C49"/>
    <mergeCell ref="C50:C51"/>
    <mergeCell ref="C52:C53"/>
    <mergeCell ref="C54:C55"/>
    <mergeCell ref="AI40:AI41"/>
    <mergeCell ref="AI42:AI43"/>
    <mergeCell ref="AI44:AI45"/>
    <mergeCell ref="AI46:AI47"/>
    <mergeCell ref="AI48:AI49"/>
    <mergeCell ref="AI50:AI51"/>
    <mergeCell ref="AI52:AI53"/>
    <mergeCell ref="AI54:AI55"/>
    <mergeCell ref="AG40:AH41"/>
    <mergeCell ref="AG42:AH43"/>
    <mergeCell ref="AG44:AH45"/>
    <mergeCell ref="AG46:AH47"/>
    <mergeCell ref="AG48:AH49"/>
    <mergeCell ref="AJ36:AJ37"/>
    <mergeCell ref="AJ38:AJ39"/>
    <mergeCell ref="AJ40:AJ41"/>
    <mergeCell ref="AJ42:AJ43"/>
    <mergeCell ref="AJ44:AJ45"/>
    <mergeCell ref="AJ46:AJ47"/>
    <mergeCell ref="AJ48:AJ49"/>
    <mergeCell ref="AJ50:AJ51"/>
    <mergeCell ref="AJ52:AJ53"/>
    <mergeCell ref="AJ18:AJ19"/>
    <mergeCell ref="AJ20:AJ21"/>
    <mergeCell ref="AJ22:AJ23"/>
    <mergeCell ref="AJ24:AJ25"/>
    <mergeCell ref="AJ26:AJ27"/>
    <mergeCell ref="AJ28:AJ29"/>
    <mergeCell ref="AJ30:AJ31"/>
    <mergeCell ref="AJ32:AJ33"/>
    <mergeCell ref="AJ34:AJ35"/>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458" id="{6912A19D-60F6-400D-9970-224A6662FC19}">
            <xm:f>'様式- 2a'!$G$31="〇"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Z193"/>
  <sheetViews>
    <sheetView view="pageBreakPreview" zoomScale="70" zoomScaleNormal="70" zoomScaleSheetLayoutView="70" workbookViewId="0">
      <selection activeCell="D26" sqref="D26:AF30"/>
    </sheetView>
  </sheetViews>
  <sheetFormatPr defaultColWidth="9" defaultRowHeight="18"/>
  <cols>
    <col min="1" max="1" width="9" style="70"/>
    <col min="2" max="2" width="2.59765625" style="70" customWidth="1"/>
    <col min="3" max="3" width="2.19921875" style="85" customWidth="1"/>
    <col min="4" max="6" width="5.59765625" style="85" customWidth="1"/>
    <col min="7" max="32" width="3.69921875" style="85" customWidth="1"/>
    <col min="33" max="33" width="2.59765625" style="85" customWidth="1"/>
    <col min="34" max="34" width="6.59765625" style="85" customWidth="1"/>
    <col min="35" max="52" width="9" style="86"/>
    <col min="53" max="16384" width="9" style="85"/>
  </cols>
  <sheetData>
    <row r="7" spans="3:33" ht="10.199999999999999" customHeight="1">
      <c r="AF7" s="249"/>
    </row>
    <row r="8" spans="3:33" ht="19.2">
      <c r="C8" s="127"/>
      <c r="D8" s="111" t="s">
        <v>116</v>
      </c>
      <c r="E8" s="111"/>
      <c r="F8" s="111"/>
      <c r="G8" s="433" t="str">
        <f>+IF('技術資料表紙（入札参加者）'!E6=0,"商号又は名称：　　　　　     　　　　　　　","商号又は名称："&amp;'技術資料表紙（入札参加者）'!E6)</f>
        <v>商号又は名称：　　　　　     　　　　　　　</v>
      </c>
      <c r="H8" s="433"/>
      <c r="I8" s="433"/>
      <c r="J8" s="433"/>
      <c r="K8" s="433"/>
      <c r="L8" s="433"/>
      <c r="M8" s="433"/>
      <c r="N8" s="433"/>
      <c r="O8" s="433"/>
      <c r="P8" s="433"/>
      <c r="Q8" s="433"/>
      <c r="R8" s="433"/>
      <c r="S8" s="433"/>
      <c r="T8" s="433"/>
      <c r="U8" s="433"/>
      <c r="V8" s="433"/>
      <c r="W8" s="433"/>
      <c r="X8" s="433"/>
      <c r="Y8" s="433"/>
      <c r="Z8" s="433"/>
      <c r="AA8" s="433"/>
      <c r="AB8" s="433"/>
      <c r="AC8" s="433"/>
      <c r="AD8" s="433"/>
      <c r="AE8" s="433"/>
      <c r="AF8" s="433"/>
      <c r="AG8" s="127"/>
    </row>
    <row r="9" spans="3:33" ht="12" customHeight="1">
      <c r="C9" s="127"/>
      <c r="D9" s="127"/>
      <c r="E9" s="127"/>
      <c r="F9" s="127"/>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127"/>
    </row>
    <row r="10" spans="3:33" ht="31.8">
      <c r="C10" s="127"/>
      <c r="D10" s="175" t="s">
        <v>171</v>
      </c>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row>
    <row r="11" spans="3:33" ht="11.4" customHeight="1">
      <c r="C11" s="127"/>
      <c r="D11" s="175"/>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row>
    <row r="12" spans="3:33" ht="16.2" customHeight="1">
      <c r="C12" s="127"/>
      <c r="D12" s="178" t="s">
        <v>180</v>
      </c>
      <c r="E12" s="179"/>
      <c r="F12" s="180"/>
      <c r="G12" s="180"/>
      <c r="H12" s="180"/>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27"/>
    </row>
    <row r="13" spans="3:33" ht="16.2" customHeight="1">
      <c r="C13" s="127"/>
      <c r="D13" s="178" t="s">
        <v>172</v>
      </c>
      <c r="E13" s="179"/>
      <c r="F13" s="180"/>
      <c r="G13" s="180"/>
      <c r="H13" s="180"/>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27"/>
    </row>
    <row r="14" spans="3:33" ht="16.2" customHeight="1" thickBot="1">
      <c r="C14" s="127"/>
      <c r="D14" s="178"/>
      <c r="E14" s="178"/>
      <c r="F14" s="176"/>
      <c r="G14" s="176"/>
      <c r="H14" s="176"/>
      <c r="I14" s="177"/>
      <c r="J14" s="177"/>
      <c r="K14" s="177"/>
      <c r="L14" s="177"/>
      <c r="M14" s="177"/>
      <c r="N14" s="177"/>
      <c r="O14" s="177"/>
      <c r="P14" s="177"/>
      <c r="Q14" s="177"/>
      <c r="R14" s="177"/>
      <c r="S14" s="177"/>
      <c r="T14" s="177"/>
      <c r="U14" s="177"/>
      <c r="V14" s="177"/>
      <c r="W14" s="182"/>
      <c r="X14" s="181"/>
      <c r="Y14" s="177"/>
      <c r="Z14" s="177"/>
      <c r="AA14" s="177"/>
      <c r="AB14" s="177"/>
      <c r="AC14" s="177"/>
      <c r="AD14" s="177"/>
      <c r="AE14" s="177"/>
      <c r="AF14" s="177"/>
      <c r="AG14" s="127"/>
    </row>
    <row r="15" spans="3:33" ht="45" customHeight="1" thickBot="1">
      <c r="C15" s="127"/>
      <c r="D15" s="535" t="s">
        <v>123</v>
      </c>
      <c r="E15" s="385"/>
      <c r="F15" s="385"/>
      <c r="G15" s="385"/>
      <c r="H15" s="385"/>
      <c r="I15" s="387"/>
      <c r="J15" s="183">
        <v>1</v>
      </c>
      <c r="K15" s="533"/>
      <c r="L15" s="384"/>
      <c r="M15" s="384"/>
      <c r="N15" s="384"/>
      <c r="O15" s="384"/>
      <c r="P15" s="534"/>
      <c r="Q15" s="184"/>
      <c r="R15" s="143"/>
      <c r="S15" s="127"/>
      <c r="T15" s="127"/>
      <c r="U15" s="127"/>
      <c r="V15" s="127"/>
      <c r="W15" s="143"/>
      <c r="X15" s="185"/>
      <c r="Y15" s="185"/>
      <c r="Z15" s="121"/>
      <c r="AA15" s="169"/>
      <c r="AB15" s="177"/>
      <c r="AC15" s="177"/>
      <c r="AD15" s="177"/>
      <c r="AE15" s="177"/>
      <c r="AF15" s="177"/>
      <c r="AG15" s="127"/>
    </row>
    <row r="16" spans="3:33" ht="15" customHeight="1">
      <c r="C16" s="127"/>
      <c r="D16" s="176"/>
      <c r="E16" s="176"/>
      <c r="F16" s="176"/>
      <c r="G16" s="176"/>
      <c r="H16" s="176"/>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27"/>
    </row>
    <row r="17" spans="1:52" s="82" customFormat="1" ht="25.2" customHeight="1" thickBot="1">
      <c r="A17" s="70"/>
      <c r="B17" s="70"/>
      <c r="D17" s="83" t="s">
        <v>247</v>
      </c>
      <c r="E17" s="99"/>
      <c r="F17" s="99"/>
      <c r="G17" s="99"/>
      <c r="H17" s="99"/>
      <c r="AI17" s="84"/>
      <c r="AJ17" s="84"/>
      <c r="AK17" s="84"/>
      <c r="AL17" s="84"/>
      <c r="AM17" s="84"/>
      <c r="AN17" s="84"/>
      <c r="AO17" s="84"/>
      <c r="AP17" s="84"/>
      <c r="AQ17" s="84"/>
      <c r="AR17" s="84"/>
      <c r="AS17" s="84"/>
      <c r="AT17" s="84"/>
      <c r="AU17" s="84"/>
      <c r="AV17" s="84"/>
      <c r="AW17" s="84"/>
      <c r="AX17" s="84"/>
      <c r="AY17" s="84"/>
      <c r="AZ17" s="84"/>
    </row>
    <row r="18" spans="1:52" ht="25.2" customHeight="1">
      <c r="C18" s="127"/>
      <c r="D18" s="343" t="s">
        <v>59</v>
      </c>
      <c r="E18" s="344"/>
      <c r="F18" s="345"/>
      <c r="G18" s="373"/>
      <c r="H18" s="364"/>
      <c r="I18" s="364"/>
      <c r="J18" s="32" t="s">
        <v>107</v>
      </c>
      <c r="K18" s="33"/>
      <c r="L18" s="33"/>
      <c r="M18" s="34"/>
      <c r="N18" s="374" t="str">
        <f>IF(COUNTBLANK(G18:I19)=6,"　←　該当する方に○",IF(COUNTBLANK(G18:I19)=4,"　←　どちらか一方に○",""))</f>
        <v>　←　該当する方に○</v>
      </c>
      <c r="O18" s="375"/>
      <c r="P18" s="375"/>
      <c r="Q18" s="375"/>
      <c r="R18" s="375"/>
      <c r="S18" s="375"/>
      <c r="T18" s="375"/>
      <c r="U18" s="375"/>
      <c r="V18" s="375"/>
      <c r="W18" s="375"/>
      <c r="X18" s="375"/>
      <c r="Y18" s="375"/>
      <c r="Z18" s="375"/>
      <c r="AA18" s="375"/>
      <c r="AB18" s="375"/>
      <c r="AC18" s="375"/>
      <c r="AD18" s="375"/>
      <c r="AE18" s="375"/>
      <c r="AF18" s="375"/>
      <c r="AG18" s="127"/>
      <c r="AJ18" s="86" t="s">
        <v>115</v>
      </c>
    </row>
    <row r="19" spans="1:52" ht="25.2" customHeight="1" thickBot="1">
      <c r="C19" s="127"/>
      <c r="D19" s="476"/>
      <c r="E19" s="477"/>
      <c r="F19" s="478"/>
      <c r="G19" s="485"/>
      <c r="H19" s="486"/>
      <c r="I19" s="486"/>
      <c r="J19" s="35" t="s">
        <v>109</v>
      </c>
      <c r="K19" s="36"/>
      <c r="L19" s="36"/>
      <c r="M19" s="37"/>
      <c r="N19" s="376"/>
      <c r="O19" s="376"/>
      <c r="P19" s="376"/>
      <c r="Q19" s="376"/>
      <c r="R19" s="376"/>
      <c r="S19" s="376"/>
      <c r="T19" s="376"/>
      <c r="U19" s="376"/>
      <c r="V19" s="376"/>
      <c r="W19" s="376"/>
      <c r="X19" s="376"/>
      <c r="Y19" s="376"/>
      <c r="Z19" s="376"/>
      <c r="AA19" s="376"/>
      <c r="AB19" s="376"/>
      <c r="AC19" s="376"/>
      <c r="AD19" s="376"/>
      <c r="AE19" s="376"/>
      <c r="AF19" s="376"/>
      <c r="AG19" s="127"/>
    </row>
    <row r="20" spans="1:52" ht="25.2" customHeight="1">
      <c r="C20" s="127"/>
      <c r="D20" s="489" t="s">
        <v>117</v>
      </c>
      <c r="E20" s="490"/>
      <c r="F20" s="491"/>
      <c r="G20" s="492"/>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3"/>
      <c r="AF20" s="494"/>
      <c r="AG20" s="127"/>
    </row>
    <row r="21" spans="1:52" ht="25.2" customHeight="1">
      <c r="C21" s="127"/>
      <c r="D21" s="447" t="s">
        <v>106</v>
      </c>
      <c r="E21" s="448"/>
      <c r="F21" s="449"/>
      <c r="G21" s="456"/>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c r="AF21" s="458"/>
      <c r="AG21" s="127"/>
    </row>
    <row r="22" spans="1:52" ht="25.2" customHeight="1">
      <c r="C22" s="127"/>
      <c r="D22" s="447" t="s">
        <v>61</v>
      </c>
      <c r="E22" s="459"/>
      <c r="F22" s="460"/>
      <c r="G22" s="461" t="s">
        <v>197</v>
      </c>
      <c r="H22" s="462"/>
      <c r="I22" s="463"/>
      <c r="J22" s="463"/>
      <c r="K22" s="264" t="s">
        <v>110</v>
      </c>
      <c r="L22" s="463"/>
      <c r="M22" s="463"/>
      <c r="N22" s="264" t="s">
        <v>111</v>
      </c>
      <c r="O22" s="463"/>
      <c r="P22" s="463"/>
      <c r="Q22" s="264" t="s">
        <v>112</v>
      </c>
      <c r="R22" s="464" t="s">
        <v>113</v>
      </c>
      <c r="S22" s="465"/>
      <c r="T22" s="466" t="s">
        <v>197</v>
      </c>
      <c r="U22" s="467"/>
      <c r="V22" s="446"/>
      <c r="W22" s="446"/>
      <c r="X22" s="262" t="s">
        <v>93</v>
      </c>
      <c r="Y22" s="446"/>
      <c r="Z22" s="446"/>
      <c r="AA22" s="262" t="s">
        <v>94</v>
      </c>
      <c r="AB22" s="446"/>
      <c r="AC22" s="446"/>
      <c r="AD22" s="262" t="s">
        <v>95</v>
      </c>
      <c r="AE22" s="487" t="s">
        <v>114</v>
      </c>
      <c r="AF22" s="488"/>
      <c r="AG22" s="127"/>
    </row>
    <row r="23" spans="1:52" ht="25.2" customHeight="1">
      <c r="C23" s="127"/>
      <c r="D23" s="447" t="s">
        <v>64</v>
      </c>
      <c r="E23" s="448"/>
      <c r="F23" s="449"/>
      <c r="G23" s="45"/>
      <c r="H23" s="46"/>
      <c r="I23" s="46"/>
      <c r="J23" s="46"/>
      <c r="K23" s="46"/>
      <c r="L23" s="46"/>
      <c r="M23" s="46"/>
      <c r="N23" s="46"/>
      <c r="O23" s="46"/>
      <c r="P23" s="46"/>
      <c r="Q23" s="40" t="str">
        <f>IF(COUNTBLANK(G23:P23)&gt;0,"　←　10桁の番号を入力","")</f>
        <v>　←　10桁の番号を入力</v>
      </c>
      <c r="R23" s="38"/>
      <c r="S23" s="38"/>
      <c r="T23" s="38"/>
      <c r="U23" s="38"/>
      <c r="V23" s="38"/>
      <c r="W23" s="152"/>
      <c r="X23" s="152"/>
      <c r="Y23" s="152"/>
      <c r="Z23" s="152"/>
      <c r="AA23" s="152"/>
      <c r="AB23" s="152"/>
      <c r="AC23" s="152"/>
      <c r="AD23" s="152"/>
      <c r="AE23" s="152"/>
      <c r="AF23" s="153"/>
      <c r="AG23" s="127"/>
    </row>
    <row r="24" spans="1:52" ht="25.2" customHeight="1">
      <c r="C24" s="127"/>
      <c r="D24" s="543" t="s">
        <v>204</v>
      </c>
      <c r="E24" s="544"/>
      <c r="F24" s="545"/>
      <c r="G24" s="546"/>
      <c r="H24" s="547"/>
      <c r="I24" s="547"/>
      <c r="J24" s="547"/>
      <c r="K24" s="547"/>
      <c r="L24" s="547"/>
      <c r="M24" s="547"/>
      <c r="N24" s="547"/>
      <c r="O24" s="547"/>
      <c r="P24" s="547"/>
      <c r="Q24" s="548"/>
      <c r="R24" s="548"/>
      <c r="S24" s="548"/>
      <c r="T24" s="548"/>
      <c r="U24" s="548"/>
      <c r="V24" s="548"/>
      <c r="W24" s="548"/>
      <c r="X24" s="548"/>
      <c r="Y24" s="548"/>
      <c r="Z24" s="548"/>
      <c r="AA24" s="548"/>
      <c r="AB24" s="548"/>
      <c r="AC24" s="548"/>
      <c r="AD24" s="548"/>
      <c r="AE24" s="548"/>
      <c r="AF24" s="549"/>
      <c r="AG24" s="127"/>
    </row>
    <row r="25" spans="1:52" ht="25.2" customHeight="1" thickBot="1">
      <c r="C25" s="127"/>
      <c r="D25" s="476"/>
      <c r="E25" s="477"/>
      <c r="F25" s="478"/>
      <c r="G25" s="547"/>
      <c r="H25" s="547"/>
      <c r="I25" s="547"/>
      <c r="J25" s="547"/>
      <c r="K25" s="547"/>
      <c r="L25" s="547"/>
      <c r="M25" s="547"/>
      <c r="N25" s="547"/>
      <c r="O25" s="547"/>
      <c r="P25" s="547"/>
      <c r="Q25" s="547"/>
      <c r="R25" s="547"/>
      <c r="S25" s="547"/>
      <c r="T25" s="547"/>
      <c r="U25" s="547"/>
      <c r="V25" s="547"/>
      <c r="W25" s="547"/>
      <c r="X25" s="547"/>
      <c r="Y25" s="547"/>
      <c r="Z25" s="547"/>
      <c r="AA25" s="547"/>
      <c r="AB25" s="547"/>
      <c r="AC25" s="547"/>
      <c r="AD25" s="547"/>
      <c r="AE25" s="547"/>
      <c r="AF25" s="550"/>
      <c r="AG25" s="127"/>
    </row>
    <row r="26" spans="1:52" ht="25.2" customHeight="1">
      <c r="C26" s="127"/>
      <c r="D26" s="551" t="s">
        <v>125</v>
      </c>
      <c r="E26" s="551"/>
      <c r="F26" s="551"/>
      <c r="G26" s="441" t="s">
        <v>174</v>
      </c>
      <c r="H26" s="442"/>
      <c r="I26" s="442"/>
      <c r="J26" s="442"/>
      <c r="K26" s="442"/>
      <c r="L26" s="442"/>
      <c r="M26" s="442"/>
      <c r="N26" s="442"/>
      <c r="O26" s="442"/>
      <c r="P26" s="442"/>
      <c r="Q26" s="442"/>
      <c r="R26" s="442"/>
      <c r="S26" s="442"/>
      <c r="T26" s="442"/>
      <c r="U26" s="442"/>
      <c r="V26" s="442"/>
      <c r="W26" s="442"/>
      <c r="X26" s="442"/>
      <c r="Y26" s="442"/>
      <c r="Z26" s="442"/>
      <c r="AA26" s="442"/>
      <c r="AB26" s="442"/>
      <c r="AC26" s="442"/>
      <c r="AD26" s="442"/>
      <c r="AE26" s="442"/>
      <c r="AF26" s="442"/>
      <c r="AG26" s="127"/>
    </row>
    <row r="27" spans="1:52" ht="12" customHeight="1">
      <c r="C27" s="127"/>
      <c r="D27" s="552"/>
      <c r="E27" s="552"/>
      <c r="F27" s="552"/>
      <c r="G27" s="445"/>
      <c r="H27" s="445"/>
      <c r="I27" s="445"/>
      <c r="J27" s="445"/>
      <c r="K27" s="445"/>
      <c r="L27" s="445"/>
      <c r="M27" s="445"/>
      <c r="N27" s="445"/>
      <c r="O27" s="445"/>
      <c r="P27" s="445"/>
      <c r="Q27" s="445"/>
      <c r="R27" s="445"/>
      <c r="S27" s="445"/>
      <c r="T27" s="445"/>
      <c r="U27" s="445"/>
      <c r="V27" s="445"/>
      <c r="W27" s="445"/>
      <c r="X27" s="445"/>
      <c r="Y27" s="445"/>
      <c r="Z27" s="445"/>
      <c r="AA27" s="445"/>
      <c r="AB27" s="445"/>
      <c r="AC27" s="445"/>
      <c r="AD27" s="445"/>
      <c r="AE27" s="445"/>
      <c r="AF27" s="445"/>
      <c r="AG27" s="127"/>
    </row>
    <row r="28" spans="1:52">
      <c r="C28" s="127"/>
      <c r="D28" s="265"/>
      <c r="E28" s="265"/>
      <c r="F28" s="265"/>
      <c r="G28" s="121" t="s">
        <v>255</v>
      </c>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127"/>
    </row>
    <row r="29" spans="1:52">
      <c r="C29" s="127"/>
      <c r="D29" s="265"/>
      <c r="E29" s="265"/>
      <c r="F29" s="265"/>
      <c r="G29" s="121" t="s">
        <v>266</v>
      </c>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127"/>
    </row>
    <row r="30" spans="1:52">
      <c r="C30" s="127"/>
      <c r="D30" s="265"/>
      <c r="E30" s="265"/>
      <c r="F30" s="265"/>
      <c r="G30" s="121" t="s">
        <v>205</v>
      </c>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127"/>
    </row>
    <row r="31" spans="1:52" ht="7.2" customHeight="1">
      <c r="C31" s="127"/>
      <c r="D31" s="265"/>
      <c r="E31" s="265"/>
      <c r="F31" s="265"/>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127"/>
    </row>
    <row r="32" spans="1:52" s="82" customFormat="1" ht="25.2" customHeight="1" thickBot="1">
      <c r="A32" s="70"/>
      <c r="B32" s="70"/>
      <c r="D32" s="83" t="s">
        <v>248</v>
      </c>
      <c r="E32" s="165"/>
      <c r="F32" s="166"/>
      <c r="G32" s="167"/>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I32" s="84"/>
      <c r="AJ32" s="84"/>
      <c r="AK32" s="84"/>
      <c r="AL32" s="84"/>
      <c r="AM32" s="84"/>
      <c r="AN32" s="84"/>
      <c r="AO32" s="84"/>
      <c r="AP32" s="84"/>
      <c r="AQ32" s="84"/>
      <c r="AR32" s="84"/>
      <c r="AS32" s="84"/>
      <c r="AT32" s="84"/>
      <c r="AU32" s="84"/>
      <c r="AV32" s="84"/>
      <c r="AW32" s="84"/>
      <c r="AX32" s="84"/>
      <c r="AY32" s="84"/>
      <c r="AZ32" s="84"/>
    </row>
    <row r="33" spans="1:52" ht="25.2" customHeight="1">
      <c r="C33" s="127"/>
      <c r="D33" s="357" t="s">
        <v>59</v>
      </c>
      <c r="E33" s="358"/>
      <c r="F33" s="371"/>
      <c r="G33" s="373"/>
      <c r="H33" s="364"/>
      <c r="I33" s="364"/>
      <c r="J33" s="32" t="s">
        <v>107</v>
      </c>
      <c r="K33" s="33"/>
      <c r="L33" s="33"/>
      <c r="M33" s="34"/>
      <c r="N33" s="374" t="str">
        <f>IF(COUNTBLANK(G33:I34)=6,"　←　該当する方に○",IF(COUNTBLANK(G33:I34)=4,"　←　どちらか一方に○",""))</f>
        <v>　←　該当する方に○</v>
      </c>
      <c r="O33" s="375"/>
      <c r="P33" s="375"/>
      <c r="Q33" s="375"/>
      <c r="R33" s="375"/>
      <c r="S33" s="375"/>
      <c r="T33" s="375"/>
      <c r="U33" s="375"/>
      <c r="V33" s="375"/>
      <c r="W33" s="375"/>
      <c r="X33" s="375"/>
      <c r="Y33" s="375"/>
      <c r="Z33" s="375"/>
      <c r="AA33" s="375"/>
      <c r="AB33" s="375"/>
      <c r="AC33" s="375"/>
      <c r="AD33" s="375"/>
      <c r="AE33" s="375"/>
      <c r="AF33" s="375"/>
      <c r="AG33" s="127"/>
    </row>
    <row r="34" spans="1:52" ht="25.2" customHeight="1" thickBot="1">
      <c r="C34" s="127"/>
      <c r="D34" s="359"/>
      <c r="E34" s="360"/>
      <c r="F34" s="415"/>
      <c r="G34" s="485"/>
      <c r="H34" s="486"/>
      <c r="I34" s="486"/>
      <c r="J34" s="35" t="s">
        <v>109</v>
      </c>
      <c r="K34" s="36"/>
      <c r="L34" s="36"/>
      <c r="M34" s="37"/>
      <c r="N34" s="376"/>
      <c r="O34" s="376"/>
      <c r="P34" s="376"/>
      <c r="Q34" s="376"/>
      <c r="R34" s="376"/>
      <c r="S34" s="376"/>
      <c r="T34" s="376"/>
      <c r="U34" s="376"/>
      <c r="V34" s="376"/>
      <c r="W34" s="376"/>
      <c r="X34" s="376"/>
      <c r="Y34" s="376"/>
      <c r="Z34" s="376"/>
      <c r="AA34" s="376"/>
      <c r="AB34" s="376"/>
      <c r="AC34" s="376"/>
      <c r="AD34" s="376"/>
      <c r="AE34" s="376"/>
      <c r="AF34" s="376"/>
      <c r="AG34" s="127"/>
    </row>
    <row r="35" spans="1:52" ht="25.2" customHeight="1" thickBot="1">
      <c r="C35" s="127"/>
      <c r="D35" s="396" t="s">
        <v>65</v>
      </c>
      <c r="E35" s="436"/>
      <c r="F35" s="437"/>
      <c r="G35" s="108" t="s">
        <v>197</v>
      </c>
      <c r="H35" s="532"/>
      <c r="I35" s="385"/>
      <c r="J35" s="259" t="s">
        <v>126</v>
      </c>
      <c r="K35" s="396" t="s">
        <v>26</v>
      </c>
      <c r="L35" s="525"/>
      <c r="M35" s="526"/>
      <c r="N35" s="528"/>
      <c r="O35" s="395"/>
      <c r="P35" s="398"/>
      <c r="Q35" s="396" t="s">
        <v>106</v>
      </c>
      <c r="R35" s="397"/>
      <c r="S35" s="527"/>
      <c r="T35" s="529"/>
      <c r="U35" s="530"/>
      <c r="V35" s="530"/>
      <c r="W35" s="530"/>
      <c r="X35" s="530"/>
      <c r="Y35" s="530"/>
      <c r="Z35" s="531"/>
      <c r="AA35" s="396" t="s">
        <v>28</v>
      </c>
      <c r="AB35" s="436"/>
      <c r="AC35" s="437"/>
      <c r="AD35" s="386"/>
      <c r="AE35" s="525"/>
      <c r="AF35" s="174" t="s">
        <v>129</v>
      </c>
      <c r="AG35" s="127"/>
    </row>
    <row r="36" spans="1:52" ht="20.100000000000001" customHeight="1" thickBot="1">
      <c r="C36" s="127"/>
      <c r="D36" s="559" t="s">
        <v>130</v>
      </c>
      <c r="E36" s="560"/>
      <c r="F36" s="560"/>
      <c r="G36" s="560"/>
      <c r="H36" s="560"/>
      <c r="I36" s="560"/>
      <c r="J36" s="560"/>
      <c r="K36" s="560"/>
      <c r="L36" s="560"/>
      <c r="M36" s="560"/>
      <c r="N36" s="560"/>
      <c r="O36" s="560"/>
      <c r="P36" s="560"/>
      <c r="Q36" s="560"/>
      <c r="R36" s="560"/>
      <c r="S36" s="560"/>
      <c r="T36" s="560"/>
      <c r="U36" s="560"/>
      <c r="V36" s="560"/>
      <c r="W36" s="560"/>
      <c r="X36" s="560"/>
      <c r="Y36" s="560"/>
      <c r="Z36" s="560"/>
      <c r="AA36" s="560"/>
      <c r="AB36" s="560"/>
      <c r="AC36" s="560"/>
      <c r="AD36" s="560"/>
      <c r="AE36" s="560"/>
      <c r="AF36" s="560"/>
      <c r="AG36" s="127"/>
      <c r="AI36" s="251"/>
      <c r="AJ36" s="251"/>
      <c r="AK36" s="251"/>
      <c r="AL36" s="251"/>
      <c r="AM36" s="251"/>
      <c r="AN36" s="251"/>
      <c r="AO36" s="251"/>
      <c r="AP36" s="251"/>
      <c r="AQ36" s="251"/>
      <c r="AR36" s="251"/>
      <c r="AS36" s="251"/>
      <c r="AT36" s="251"/>
      <c r="AU36" s="251"/>
      <c r="AV36" s="251"/>
      <c r="AW36" s="251"/>
      <c r="AX36" s="251"/>
      <c r="AY36" s="251"/>
      <c r="AZ36" s="251"/>
    </row>
    <row r="37" spans="1:52" ht="25.2" customHeight="1">
      <c r="C37" s="127"/>
      <c r="D37" s="489" t="s">
        <v>60</v>
      </c>
      <c r="E37" s="490"/>
      <c r="F37" s="491"/>
      <c r="G37" s="553"/>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5"/>
      <c r="AG37" s="127"/>
    </row>
    <row r="38" spans="1:52" ht="25.2" customHeight="1">
      <c r="C38" s="127"/>
      <c r="D38" s="447" t="s">
        <v>25</v>
      </c>
      <c r="E38" s="448"/>
      <c r="F38" s="449"/>
      <c r="G38" s="556"/>
      <c r="H38" s="557"/>
      <c r="I38" s="557"/>
      <c r="J38" s="557"/>
      <c r="K38" s="557"/>
      <c r="L38" s="557"/>
      <c r="M38" s="557"/>
      <c r="N38" s="557"/>
      <c r="O38" s="557"/>
      <c r="P38" s="557"/>
      <c r="Q38" s="557"/>
      <c r="R38" s="557"/>
      <c r="S38" s="557"/>
      <c r="T38" s="557"/>
      <c r="U38" s="557"/>
      <c r="V38" s="557"/>
      <c r="W38" s="557"/>
      <c r="X38" s="557"/>
      <c r="Y38" s="557"/>
      <c r="Z38" s="557"/>
      <c r="AA38" s="557"/>
      <c r="AB38" s="557"/>
      <c r="AC38" s="557"/>
      <c r="AD38" s="557"/>
      <c r="AE38" s="557"/>
      <c r="AF38" s="558"/>
      <c r="AG38" s="127"/>
    </row>
    <row r="39" spans="1:52" ht="25.2" customHeight="1">
      <c r="C39" s="127"/>
      <c r="D39" s="447" t="s">
        <v>61</v>
      </c>
      <c r="E39" s="459"/>
      <c r="F39" s="460"/>
      <c r="G39" s="461" t="s">
        <v>197</v>
      </c>
      <c r="H39" s="462"/>
      <c r="I39" s="463"/>
      <c r="J39" s="463"/>
      <c r="K39" s="264" t="s">
        <v>93</v>
      </c>
      <c r="L39" s="463"/>
      <c r="M39" s="463"/>
      <c r="N39" s="264" t="s">
        <v>94</v>
      </c>
      <c r="O39" s="463"/>
      <c r="P39" s="463"/>
      <c r="Q39" s="148" t="s">
        <v>95</v>
      </c>
      <c r="R39" s="577" t="s">
        <v>113</v>
      </c>
      <c r="S39" s="578"/>
      <c r="T39" s="579" t="s">
        <v>197</v>
      </c>
      <c r="U39" s="580"/>
      <c r="V39" s="446"/>
      <c r="W39" s="446"/>
      <c r="X39" s="262" t="s">
        <v>93</v>
      </c>
      <c r="Y39" s="446"/>
      <c r="Z39" s="446"/>
      <c r="AA39" s="262" t="s">
        <v>94</v>
      </c>
      <c r="AB39" s="446"/>
      <c r="AC39" s="446"/>
      <c r="AD39" s="147" t="s">
        <v>95</v>
      </c>
      <c r="AE39" s="581" t="s">
        <v>114</v>
      </c>
      <c r="AF39" s="582"/>
      <c r="AG39" s="127"/>
    </row>
    <row r="40" spans="1:52" ht="25.2" customHeight="1" thickBot="1">
      <c r="C40" s="127"/>
      <c r="D40" s="450" t="s">
        <v>118</v>
      </c>
      <c r="E40" s="451"/>
      <c r="F40" s="452"/>
      <c r="G40" s="561"/>
      <c r="H40" s="562"/>
      <c r="I40" s="562"/>
      <c r="J40" s="562"/>
      <c r="K40" s="562"/>
      <c r="L40" s="562"/>
      <c r="M40" s="562"/>
      <c r="N40" s="562"/>
      <c r="O40" s="562"/>
      <c r="P40" s="562"/>
      <c r="Q40" s="144" t="str">
        <f>IF(COUNTBLANK(G40)&gt;0,"　←　現在の企業と別の企業の実績の場合に記入","")</f>
        <v>　←　現在の企業と別の企業の実績の場合に記入</v>
      </c>
      <c r="R40" s="145"/>
      <c r="S40" s="145"/>
      <c r="T40" s="144"/>
      <c r="U40" s="145"/>
      <c r="V40" s="145"/>
      <c r="W40" s="145"/>
      <c r="X40" s="145"/>
      <c r="Y40" s="145"/>
      <c r="Z40" s="145"/>
      <c r="AA40" s="145"/>
      <c r="AB40" s="145"/>
      <c r="AC40" s="145"/>
      <c r="AD40" s="145"/>
      <c r="AE40" s="145"/>
      <c r="AF40" s="146"/>
      <c r="AG40" s="127"/>
    </row>
    <row r="41" spans="1:52" ht="10.95" customHeight="1">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row>
    <row r="42" spans="1:52" s="82" customFormat="1" ht="25.2" customHeight="1" thickBot="1">
      <c r="A42" s="70"/>
      <c r="B42" s="70"/>
      <c r="D42" s="83" t="s">
        <v>249</v>
      </c>
      <c r="AI42" s="84"/>
      <c r="AJ42" s="84"/>
      <c r="AK42" s="84"/>
      <c r="AL42" s="84"/>
      <c r="AM42" s="84"/>
      <c r="AN42" s="84"/>
      <c r="AO42" s="84"/>
      <c r="AP42" s="84"/>
      <c r="AQ42" s="84"/>
      <c r="AR42" s="84"/>
      <c r="AS42" s="84"/>
      <c r="AT42" s="84"/>
      <c r="AU42" s="84"/>
      <c r="AV42" s="84"/>
      <c r="AW42" s="84"/>
      <c r="AX42" s="84"/>
      <c r="AY42" s="84"/>
      <c r="AZ42" s="84"/>
    </row>
    <row r="43" spans="1:52" ht="25.2" customHeight="1">
      <c r="C43" s="127"/>
      <c r="D43" s="357" t="s">
        <v>63</v>
      </c>
      <c r="E43" s="358"/>
      <c r="F43" s="371"/>
      <c r="G43" s="373"/>
      <c r="H43" s="364"/>
      <c r="I43" s="364"/>
      <c r="J43" s="32" t="s">
        <v>107</v>
      </c>
      <c r="K43" s="33"/>
      <c r="L43" s="33"/>
      <c r="M43" s="34"/>
      <c r="N43" s="374" t="str">
        <f>IF(COUNTBLANK(G43:I44)=6,"　←　該当する方に○",IF(COUNTBLANK(G43:I44)=4,"　←　どちらか一方に○",""))</f>
        <v>　←　該当する方に○</v>
      </c>
      <c r="O43" s="375"/>
      <c r="P43" s="375"/>
      <c r="Q43" s="375"/>
      <c r="R43" s="375"/>
      <c r="S43" s="375"/>
      <c r="T43" s="375"/>
      <c r="U43" s="375"/>
      <c r="V43" s="375"/>
      <c r="W43" s="375"/>
      <c r="X43" s="375"/>
      <c r="Y43" s="375"/>
      <c r="Z43" s="375"/>
      <c r="AA43" s="375"/>
      <c r="AB43" s="375"/>
      <c r="AC43" s="375"/>
      <c r="AD43" s="375"/>
      <c r="AE43" s="375"/>
      <c r="AF43" s="375"/>
      <c r="AG43" s="127"/>
    </row>
    <row r="44" spans="1:52" ht="25.2" customHeight="1" thickBot="1">
      <c r="C44" s="127"/>
      <c r="D44" s="361"/>
      <c r="E44" s="362"/>
      <c r="F44" s="372"/>
      <c r="G44" s="377"/>
      <c r="H44" s="366"/>
      <c r="I44" s="366"/>
      <c r="J44" s="42" t="s">
        <v>109</v>
      </c>
      <c r="K44" s="43"/>
      <c r="L44" s="43"/>
      <c r="M44" s="44"/>
      <c r="N44" s="376"/>
      <c r="O44" s="376"/>
      <c r="P44" s="376"/>
      <c r="Q44" s="376"/>
      <c r="R44" s="376"/>
      <c r="S44" s="376"/>
      <c r="T44" s="376"/>
      <c r="U44" s="376"/>
      <c r="V44" s="376"/>
      <c r="W44" s="376"/>
      <c r="X44" s="376"/>
      <c r="Y44" s="376"/>
      <c r="Z44" s="376"/>
      <c r="AA44" s="376"/>
      <c r="AB44" s="376"/>
      <c r="AC44" s="376"/>
      <c r="AD44" s="376"/>
      <c r="AE44" s="376"/>
      <c r="AF44" s="376"/>
      <c r="AG44" s="127"/>
    </row>
    <row r="45" spans="1:52" ht="25.2" customHeight="1">
      <c r="C45" s="127"/>
      <c r="D45" s="367" t="s">
        <v>124</v>
      </c>
      <c r="E45" s="368"/>
      <c r="F45" s="368"/>
      <c r="G45" s="121" t="s">
        <v>250</v>
      </c>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127"/>
    </row>
    <row r="46" spans="1:52" ht="5.4" customHeight="1">
      <c r="C46" s="127"/>
      <c r="D46" s="124"/>
      <c r="E46" s="125"/>
      <c r="F46" s="125"/>
      <c r="G46" s="126"/>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7"/>
    </row>
    <row r="47" spans="1:52" s="82" customFormat="1" ht="25.2" customHeight="1" thickBot="1">
      <c r="A47" s="70"/>
      <c r="B47" s="70"/>
      <c r="D47" s="83" t="s">
        <v>251</v>
      </c>
      <c r="G47" s="65"/>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I47" s="84"/>
      <c r="AJ47" s="84"/>
      <c r="AK47" s="84"/>
      <c r="AL47" s="84"/>
      <c r="AM47" s="84"/>
      <c r="AN47" s="84"/>
      <c r="AO47" s="84"/>
      <c r="AP47" s="84"/>
      <c r="AQ47" s="84"/>
      <c r="AR47" s="84"/>
      <c r="AS47" s="84"/>
      <c r="AT47" s="84"/>
      <c r="AU47" s="84"/>
      <c r="AV47" s="84"/>
      <c r="AW47" s="84"/>
      <c r="AX47" s="84"/>
      <c r="AY47" s="84"/>
      <c r="AZ47" s="84"/>
    </row>
    <row r="48" spans="1:52" ht="25.2" customHeight="1">
      <c r="C48" s="127"/>
      <c r="D48" s="357" t="s">
        <v>59</v>
      </c>
      <c r="E48" s="358"/>
      <c r="F48" s="371"/>
      <c r="G48" s="373"/>
      <c r="H48" s="364"/>
      <c r="I48" s="364"/>
      <c r="J48" s="32" t="s">
        <v>107</v>
      </c>
      <c r="K48" s="33"/>
      <c r="L48" s="33"/>
      <c r="M48" s="34"/>
      <c r="N48" s="374" t="str">
        <f>IF(COUNTBLANK(G48:I49)=6,"　←　該当する方に○",IF(COUNTBLANK(G48:I49)=4,"　←　どちらか一方に○",""))</f>
        <v>　←　該当する方に○</v>
      </c>
      <c r="O48" s="375"/>
      <c r="P48" s="375"/>
      <c r="Q48" s="375"/>
      <c r="R48" s="375"/>
      <c r="S48" s="375"/>
      <c r="T48" s="375"/>
      <c r="U48" s="375"/>
      <c r="V48" s="375"/>
      <c r="W48" s="375"/>
      <c r="X48" s="375"/>
      <c r="Y48" s="375"/>
      <c r="Z48" s="375"/>
      <c r="AA48" s="375"/>
      <c r="AB48" s="375"/>
      <c r="AC48" s="375"/>
      <c r="AD48" s="375"/>
      <c r="AE48" s="375"/>
      <c r="AF48" s="375"/>
      <c r="AG48" s="127"/>
    </row>
    <row r="49" spans="1:52" ht="25.2" customHeight="1" thickBot="1">
      <c r="C49" s="127"/>
      <c r="D49" s="361"/>
      <c r="E49" s="362"/>
      <c r="F49" s="372"/>
      <c r="G49" s="377"/>
      <c r="H49" s="366"/>
      <c r="I49" s="366"/>
      <c r="J49" s="42" t="s">
        <v>109</v>
      </c>
      <c r="K49" s="43"/>
      <c r="L49" s="43"/>
      <c r="M49" s="44"/>
      <c r="N49" s="376"/>
      <c r="O49" s="376"/>
      <c r="P49" s="376"/>
      <c r="Q49" s="376"/>
      <c r="R49" s="376"/>
      <c r="S49" s="376"/>
      <c r="T49" s="376"/>
      <c r="U49" s="376"/>
      <c r="V49" s="376"/>
      <c r="W49" s="376"/>
      <c r="X49" s="376"/>
      <c r="Y49" s="376"/>
      <c r="Z49" s="376"/>
      <c r="AA49" s="376"/>
      <c r="AB49" s="376"/>
      <c r="AC49" s="376"/>
      <c r="AD49" s="376"/>
      <c r="AE49" s="376"/>
      <c r="AF49" s="376"/>
      <c r="AG49" s="127"/>
    </row>
    <row r="50" spans="1:52" ht="25.2" customHeight="1">
      <c r="C50" s="127"/>
      <c r="D50" s="367" t="s">
        <v>124</v>
      </c>
      <c r="E50" s="368"/>
      <c r="F50" s="368"/>
      <c r="G50" s="121" t="s">
        <v>120</v>
      </c>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7"/>
    </row>
    <row r="51" spans="1:52" ht="5.4" customHeight="1">
      <c r="C51" s="127"/>
      <c r="D51" s="124"/>
      <c r="E51" s="125"/>
      <c r="F51" s="125"/>
      <c r="G51" s="126"/>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7"/>
    </row>
    <row r="52" spans="1:52" s="82" customFormat="1" ht="25.2" customHeight="1" thickBot="1">
      <c r="A52" s="70"/>
      <c r="B52" s="70"/>
      <c r="D52" s="83" t="s">
        <v>252</v>
      </c>
      <c r="G52" s="65"/>
      <c r="H52" s="66"/>
      <c r="I52" s="66"/>
      <c r="J52" s="66"/>
      <c r="K52" s="66"/>
      <c r="L52" s="66"/>
      <c r="M52" s="66"/>
      <c r="N52" s="66"/>
      <c r="O52" s="66"/>
      <c r="P52" s="66"/>
      <c r="Q52" s="67"/>
      <c r="R52" s="66"/>
      <c r="S52" s="66"/>
      <c r="T52" s="66"/>
      <c r="U52" s="66"/>
      <c r="V52" s="66"/>
      <c r="W52" s="66"/>
      <c r="X52" s="66"/>
      <c r="Y52" s="66"/>
      <c r="Z52" s="66"/>
      <c r="AA52" s="66"/>
      <c r="AB52" s="66"/>
      <c r="AC52" s="66"/>
      <c r="AD52" s="66"/>
      <c r="AE52" s="66"/>
      <c r="AF52" s="66"/>
      <c r="AI52" s="84"/>
      <c r="AJ52" s="84"/>
      <c r="AK52" s="84"/>
      <c r="AL52" s="84"/>
      <c r="AM52" s="84"/>
      <c r="AN52" s="84"/>
      <c r="AO52" s="84"/>
      <c r="AP52" s="84"/>
      <c r="AQ52" s="84"/>
      <c r="AR52" s="84"/>
      <c r="AS52" s="84"/>
      <c r="AT52" s="84"/>
      <c r="AU52" s="84"/>
      <c r="AV52" s="84"/>
      <c r="AW52" s="84"/>
      <c r="AX52" s="84"/>
      <c r="AY52" s="84"/>
      <c r="AZ52" s="84"/>
    </row>
    <row r="53" spans="1:52" ht="25.2" customHeight="1">
      <c r="C53" s="127"/>
      <c r="D53" s="343" t="s">
        <v>59</v>
      </c>
      <c r="E53" s="344"/>
      <c r="F53" s="345"/>
      <c r="G53" s="373"/>
      <c r="H53" s="364"/>
      <c r="I53" s="364"/>
      <c r="J53" s="407" t="s">
        <v>121</v>
      </c>
      <c r="K53" s="564"/>
      <c r="L53" s="564"/>
      <c r="M53" s="564"/>
      <c r="N53" s="564"/>
      <c r="O53" s="564"/>
      <c r="P53" s="564"/>
      <c r="Q53" s="564"/>
      <c r="R53" s="564"/>
      <c r="S53" s="565"/>
      <c r="T53" s="417" t="str">
        <f>IF(COUNTBLANK(G53:I55)=9,"　←　該当するところに○",IF(COUNTBLANK(G53:I55)=7,"　←　どちらか一方に○",IF(COUNTBLANK(G53:I55)=6,"　←　いずれか一つに○","")))</f>
        <v>　←　該当するところに○</v>
      </c>
      <c r="U53" s="418"/>
      <c r="V53" s="418"/>
      <c r="W53" s="418"/>
      <c r="X53" s="418"/>
      <c r="Y53" s="418"/>
      <c r="Z53" s="418"/>
      <c r="AA53" s="418"/>
      <c r="AB53" s="418"/>
      <c r="AC53" s="418"/>
      <c r="AD53" s="418"/>
      <c r="AE53" s="418"/>
      <c r="AF53" s="418"/>
      <c r="AG53" s="127"/>
    </row>
    <row r="54" spans="1:52" ht="25.2" customHeight="1">
      <c r="C54" s="127"/>
      <c r="D54" s="566"/>
      <c r="E54" s="567"/>
      <c r="F54" s="568"/>
      <c r="G54" s="563"/>
      <c r="H54" s="416"/>
      <c r="I54" s="416"/>
      <c r="J54" s="571" t="s">
        <v>122</v>
      </c>
      <c r="K54" s="572"/>
      <c r="L54" s="572"/>
      <c r="M54" s="572"/>
      <c r="N54" s="572"/>
      <c r="O54" s="572"/>
      <c r="P54" s="572"/>
      <c r="Q54" s="572"/>
      <c r="R54" s="572"/>
      <c r="S54" s="573"/>
      <c r="T54" s="419"/>
      <c r="U54" s="418"/>
      <c r="V54" s="418"/>
      <c r="W54" s="418"/>
      <c r="X54" s="418"/>
      <c r="Y54" s="418"/>
      <c r="Z54" s="418"/>
      <c r="AA54" s="418"/>
      <c r="AB54" s="418"/>
      <c r="AC54" s="418"/>
      <c r="AD54" s="418"/>
      <c r="AE54" s="418"/>
      <c r="AF54" s="418"/>
      <c r="AG54" s="127"/>
    </row>
    <row r="55" spans="1:52" ht="25.2" customHeight="1" thickBot="1">
      <c r="C55" s="127"/>
      <c r="D55" s="476"/>
      <c r="E55" s="477"/>
      <c r="F55" s="478"/>
      <c r="G55" s="377"/>
      <c r="H55" s="366"/>
      <c r="I55" s="366"/>
      <c r="J55" s="574" t="s">
        <v>108</v>
      </c>
      <c r="K55" s="575"/>
      <c r="L55" s="575"/>
      <c r="M55" s="575"/>
      <c r="N55" s="575"/>
      <c r="O55" s="575"/>
      <c r="P55" s="575"/>
      <c r="Q55" s="575"/>
      <c r="R55" s="575"/>
      <c r="S55" s="576"/>
      <c r="T55" s="419"/>
      <c r="U55" s="418"/>
      <c r="V55" s="418"/>
      <c r="W55" s="418"/>
      <c r="X55" s="418"/>
      <c r="Y55" s="418"/>
      <c r="Z55" s="418"/>
      <c r="AA55" s="418"/>
      <c r="AB55" s="418"/>
      <c r="AC55" s="418"/>
      <c r="AD55" s="418"/>
      <c r="AE55" s="418"/>
      <c r="AF55" s="418"/>
      <c r="AG55" s="127"/>
    </row>
    <row r="56" spans="1:52" ht="25.2" customHeight="1" thickBot="1">
      <c r="C56" s="127"/>
      <c r="D56" s="396" t="s">
        <v>128</v>
      </c>
      <c r="E56" s="436"/>
      <c r="F56" s="437"/>
      <c r="G56" s="533"/>
      <c r="H56" s="569"/>
      <c r="I56" s="569"/>
      <c r="J56" s="54" t="s">
        <v>127</v>
      </c>
      <c r="K56" s="56" t="str">
        <f>IF(COUNTBLANK(G56)&gt;0,"　←　下記に記載する工事の完成検査日時点の年齢を記入してください。","")</f>
        <v>　←　下記に記載する工事の完成検査日時点の年齢を記入してください。</v>
      </c>
      <c r="L56" s="48"/>
      <c r="M56" s="48"/>
      <c r="N56" s="49"/>
      <c r="O56" s="50"/>
      <c r="P56" s="50"/>
      <c r="Q56" s="55"/>
      <c r="R56" s="47"/>
      <c r="S56" s="47"/>
      <c r="T56" s="150"/>
      <c r="U56" s="150"/>
      <c r="V56" s="150"/>
      <c r="W56" s="150"/>
      <c r="X56" s="150"/>
      <c r="Y56" s="150"/>
      <c r="Z56" s="150"/>
      <c r="AA56" s="150"/>
      <c r="AB56" s="150"/>
      <c r="AC56" s="150"/>
      <c r="AD56" s="150"/>
      <c r="AE56" s="252"/>
      <c r="AF56" s="151"/>
      <c r="AG56" s="127"/>
    </row>
    <row r="57" spans="1:52" ht="25.2" customHeight="1" thickBot="1">
      <c r="C57" s="127"/>
      <c r="D57" s="396" t="s">
        <v>65</v>
      </c>
      <c r="E57" s="436"/>
      <c r="F57" s="437"/>
      <c r="G57" s="89" t="s">
        <v>197</v>
      </c>
      <c r="H57" s="532"/>
      <c r="I57" s="385"/>
      <c r="J57" s="259" t="s">
        <v>126</v>
      </c>
      <c r="K57" s="396" t="s">
        <v>26</v>
      </c>
      <c r="L57" s="525"/>
      <c r="M57" s="526"/>
      <c r="N57" s="528"/>
      <c r="O57" s="395"/>
      <c r="P57" s="398"/>
      <c r="Q57" s="396" t="s">
        <v>106</v>
      </c>
      <c r="R57" s="397"/>
      <c r="S57" s="527"/>
      <c r="T57" s="529"/>
      <c r="U57" s="530"/>
      <c r="V57" s="530"/>
      <c r="W57" s="530"/>
      <c r="X57" s="530"/>
      <c r="Y57" s="530"/>
      <c r="Z57" s="531"/>
      <c r="AA57" s="396" t="s">
        <v>28</v>
      </c>
      <c r="AB57" s="436"/>
      <c r="AC57" s="437"/>
      <c r="AD57" s="386"/>
      <c r="AE57" s="525"/>
      <c r="AF57" s="174" t="s">
        <v>129</v>
      </c>
      <c r="AG57" s="127"/>
    </row>
    <row r="58" spans="1:52" ht="20.100000000000001" customHeight="1" thickBot="1">
      <c r="C58" s="127"/>
      <c r="D58" s="570" t="s">
        <v>163</v>
      </c>
      <c r="E58" s="570"/>
      <c r="F58" s="570"/>
      <c r="G58" s="570"/>
      <c r="H58" s="570"/>
      <c r="I58" s="570"/>
      <c r="J58" s="570"/>
      <c r="K58" s="570"/>
      <c r="L58" s="570"/>
      <c r="M58" s="570"/>
      <c r="N58" s="570"/>
      <c r="O58" s="570"/>
      <c r="P58" s="570"/>
      <c r="Q58" s="570"/>
      <c r="R58" s="570"/>
      <c r="S58" s="570"/>
      <c r="T58" s="570"/>
      <c r="U58" s="570"/>
      <c r="V58" s="570"/>
      <c r="W58" s="570"/>
      <c r="X58" s="570"/>
      <c r="Y58" s="570"/>
      <c r="Z58" s="570"/>
      <c r="AA58" s="570"/>
      <c r="AB58" s="570"/>
      <c r="AC58" s="570"/>
      <c r="AD58" s="570"/>
      <c r="AE58" s="570"/>
      <c r="AF58" s="570"/>
      <c r="AG58" s="127"/>
    </row>
    <row r="59" spans="1:52" ht="25.2" customHeight="1">
      <c r="C59" s="127"/>
      <c r="D59" s="489" t="s">
        <v>60</v>
      </c>
      <c r="E59" s="490"/>
      <c r="F59" s="491"/>
      <c r="G59" s="553"/>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5"/>
      <c r="AG59" s="127"/>
    </row>
    <row r="60" spans="1:52" ht="25.2" customHeight="1">
      <c r="C60" s="127"/>
      <c r="D60" s="447" t="s">
        <v>25</v>
      </c>
      <c r="E60" s="448"/>
      <c r="F60" s="449"/>
      <c r="G60" s="556"/>
      <c r="H60" s="557"/>
      <c r="I60" s="557"/>
      <c r="J60" s="557"/>
      <c r="K60" s="557"/>
      <c r="L60" s="557"/>
      <c r="M60" s="557"/>
      <c r="N60" s="557"/>
      <c r="O60" s="557"/>
      <c r="P60" s="557"/>
      <c r="Q60" s="557"/>
      <c r="R60" s="557"/>
      <c r="S60" s="557"/>
      <c r="T60" s="557"/>
      <c r="U60" s="557"/>
      <c r="V60" s="557"/>
      <c r="W60" s="557"/>
      <c r="X60" s="557"/>
      <c r="Y60" s="557"/>
      <c r="Z60" s="557"/>
      <c r="AA60" s="557"/>
      <c r="AB60" s="557"/>
      <c r="AC60" s="557"/>
      <c r="AD60" s="557"/>
      <c r="AE60" s="557"/>
      <c r="AF60" s="558"/>
      <c r="AG60" s="127"/>
    </row>
    <row r="61" spans="1:52" ht="25.2" customHeight="1" thickBot="1">
      <c r="C61" s="127"/>
      <c r="D61" s="450" t="s">
        <v>61</v>
      </c>
      <c r="E61" s="451"/>
      <c r="F61" s="452"/>
      <c r="G61" s="536" t="s">
        <v>197</v>
      </c>
      <c r="H61" s="537"/>
      <c r="I61" s="538"/>
      <c r="J61" s="538"/>
      <c r="K61" s="263" t="s">
        <v>93</v>
      </c>
      <c r="L61" s="538"/>
      <c r="M61" s="538"/>
      <c r="N61" s="263" t="s">
        <v>94</v>
      </c>
      <c r="O61" s="538"/>
      <c r="P61" s="538"/>
      <c r="Q61" s="149" t="s">
        <v>95</v>
      </c>
      <c r="R61" s="539" t="s">
        <v>113</v>
      </c>
      <c r="S61" s="541"/>
      <c r="T61" s="542" t="s">
        <v>197</v>
      </c>
      <c r="U61" s="537"/>
      <c r="V61" s="538"/>
      <c r="W61" s="538"/>
      <c r="X61" s="263" t="s">
        <v>93</v>
      </c>
      <c r="Y61" s="538"/>
      <c r="Z61" s="538"/>
      <c r="AA61" s="263" t="s">
        <v>94</v>
      </c>
      <c r="AB61" s="538"/>
      <c r="AC61" s="538"/>
      <c r="AD61" s="149" t="s">
        <v>95</v>
      </c>
      <c r="AE61" s="539" t="s">
        <v>114</v>
      </c>
      <c r="AF61" s="540"/>
      <c r="AG61" s="127"/>
    </row>
    <row r="62" spans="1:52" ht="25.2" customHeight="1">
      <c r="C62" s="127"/>
      <c r="D62" s="367" t="s">
        <v>124</v>
      </c>
      <c r="E62" s="368"/>
      <c r="F62" s="368"/>
      <c r="G62" s="121" t="s">
        <v>219</v>
      </c>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7"/>
    </row>
    <row r="63" spans="1:52" s="200" customFormat="1">
      <c r="A63" s="70"/>
      <c r="B63" s="70"/>
      <c r="AI63" s="86"/>
      <c r="AJ63" s="86"/>
      <c r="AK63" s="86"/>
      <c r="AL63" s="86"/>
      <c r="AM63" s="86"/>
      <c r="AN63" s="86"/>
      <c r="AO63" s="86"/>
      <c r="AP63" s="86"/>
      <c r="AQ63" s="86"/>
      <c r="AR63" s="86"/>
      <c r="AS63" s="86"/>
      <c r="AT63" s="86"/>
      <c r="AU63" s="86"/>
      <c r="AV63" s="86"/>
      <c r="AW63" s="86"/>
      <c r="AX63" s="86"/>
      <c r="AY63" s="86"/>
      <c r="AZ63" s="86"/>
    </row>
    <row r="64" spans="1:52" s="200" customFormat="1">
      <c r="A64" s="70"/>
      <c r="B64" s="70"/>
      <c r="AI64" s="86"/>
      <c r="AJ64" s="86"/>
      <c r="AK64" s="86"/>
      <c r="AL64" s="86"/>
      <c r="AM64" s="86"/>
      <c r="AN64" s="86"/>
      <c r="AO64" s="86"/>
      <c r="AP64" s="86"/>
      <c r="AQ64" s="86"/>
      <c r="AR64" s="86"/>
      <c r="AS64" s="86"/>
      <c r="AT64" s="86"/>
      <c r="AU64" s="86"/>
      <c r="AV64" s="86"/>
      <c r="AW64" s="86"/>
      <c r="AX64" s="86"/>
      <c r="AY64" s="86"/>
      <c r="AZ64" s="86"/>
    </row>
    <row r="65" spans="1:52" s="200" customFormat="1">
      <c r="A65" s="70"/>
      <c r="B65" s="70"/>
      <c r="AI65" s="86"/>
      <c r="AJ65" s="86"/>
      <c r="AK65" s="86"/>
      <c r="AL65" s="86"/>
      <c r="AM65" s="86"/>
      <c r="AN65" s="86"/>
      <c r="AO65" s="86"/>
      <c r="AP65" s="86"/>
      <c r="AQ65" s="86"/>
      <c r="AR65" s="86"/>
      <c r="AS65" s="86"/>
      <c r="AT65" s="86"/>
      <c r="AU65" s="86"/>
      <c r="AV65" s="86"/>
      <c r="AW65" s="86"/>
      <c r="AX65" s="86"/>
      <c r="AY65" s="86"/>
      <c r="AZ65" s="86"/>
    </row>
    <row r="66" spans="1:52" s="200" customFormat="1">
      <c r="A66" s="70"/>
      <c r="B66" s="70"/>
      <c r="AI66" s="86"/>
      <c r="AJ66" s="86"/>
      <c r="AK66" s="86"/>
      <c r="AL66" s="86"/>
      <c r="AM66" s="86"/>
      <c r="AN66" s="86"/>
      <c r="AO66" s="86"/>
      <c r="AP66" s="86"/>
      <c r="AQ66" s="86"/>
      <c r="AR66" s="86"/>
      <c r="AS66" s="86"/>
      <c r="AT66" s="86"/>
      <c r="AU66" s="86"/>
      <c r="AV66" s="86"/>
      <c r="AW66" s="86"/>
      <c r="AX66" s="86"/>
      <c r="AY66" s="86"/>
      <c r="AZ66" s="86"/>
    </row>
    <row r="67" spans="1:52" s="200" customFormat="1">
      <c r="A67" s="70"/>
      <c r="B67" s="70"/>
      <c r="AI67" s="86"/>
      <c r="AJ67" s="86"/>
      <c r="AK67" s="86"/>
      <c r="AL67" s="86"/>
      <c r="AM67" s="86"/>
      <c r="AN67" s="86"/>
      <c r="AO67" s="86"/>
      <c r="AP67" s="86"/>
      <c r="AQ67" s="86"/>
      <c r="AR67" s="86"/>
      <c r="AS67" s="86"/>
      <c r="AT67" s="86"/>
      <c r="AU67" s="86"/>
      <c r="AV67" s="86"/>
      <c r="AW67" s="86"/>
      <c r="AX67" s="86"/>
      <c r="AY67" s="86"/>
      <c r="AZ67" s="86"/>
    </row>
    <row r="68" spans="1:52" s="200" customFormat="1" ht="18.600000000000001">
      <c r="A68" s="70"/>
      <c r="B68" s="70"/>
      <c r="D68" s="432"/>
      <c r="E68" s="432"/>
      <c r="F68" s="432"/>
      <c r="G68" s="432"/>
      <c r="H68" s="432"/>
      <c r="AI68" s="86"/>
      <c r="AJ68" s="86"/>
      <c r="AK68" s="86"/>
      <c r="AL68" s="86"/>
      <c r="AM68" s="86"/>
      <c r="AN68" s="86"/>
      <c r="AO68" s="86"/>
      <c r="AP68" s="86"/>
      <c r="AQ68" s="86"/>
      <c r="AR68" s="86"/>
      <c r="AS68" s="86"/>
      <c r="AT68" s="86"/>
      <c r="AU68" s="86"/>
      <c r="AV68" s="86"/>
      <c r="AW68" s="86"/>
      <c r="AX68" s="86"/>
      <c r="AY68" s="86"/>
      <c r="AZ68" s="86"/>
    </row>
    <row r="69" spans="1:52" s="200" customFormat="1">
      <c r="A69" s="70"/>
      <c r="B69" s="70"/>
      <c r="AI69" s="86"/>
      <c r="AJ69" s="86"/>
      <c r="AK69" s="86"/>
      <c r="AL69" s="86"/>
      <c r="AM69" s="86"/>
      <c r="AN69" s="86"/>
      <c r="AO69" s="86"/>
      <c r="AP69" s="86"/>
      <c r="AQ69" s="86"/>
      <c r="AR69" s="86"/>
      <c r="AS69" s="86"/>
      <c r="AT69" s="86"/>
      <c r="AU69" s="86"/>
      <c r="AV69" s="86"/>
      <c r="AW69" s="86"/>
      <c r="AX69" s="86"/>
      <c r="AY69" s="86"/>
      <c r="AZ69" s="86"/>
    </row>
    <row r="70" spans="1:52" s="200" customFormat="1">
      <c r="A70" s="70"/>
      <c r="B70" s="70"/>
      <c r="AI70" s="86"/>
      <c r="AJ70" s="86"/>
      <c r="AK70" s="86"/>
      <c r="AL70" s="86"/>
      <c r="AM70" s="86"/>
      <c r="AN70" s="86"/>
      <c r="AO70" s="86"/>
      <c r="AP70" s="86"/>
      <c r="AQ70" s="86"/>
      <c r="AR70" s="86"/>
      <c r="AS70" s="86"/>
      <c r="AT70" s="86"/>
      <c r="AU70" s="86"/>
      <c r="AV70" s="86"/>
      <c r="AW70" s="86"/>
      <c r="AX70" s="86"/>
      <c r="AY70" s="86"/>
      <c r="AZ70" s="86"/>
    </row>
    <row r="71" spans="1:52" s="200" customFormat="1">
      <c r="A71" s="70"/>
      <c r="B71" s="70"/>
      <c r="AI71" s="86"/>
      <c r="AJ71" s="86"/>
      <c r="AK71" s="86"/>
      <c r="AL71" s="86"/>
      <c r="AM71" s="86"/>
      <c r="AN71" s="86"/>
      <c r="AO71" s="86"/>
      <c r="AP71" s="86"/>
      <c r="AQ71" s="86"/>
      <c r="AR71" s="86"/>
      <c r="AS71" s="86"/>
      <c r="AT71" s="86"/>
      <c r="AU71" s="86"/>
      <c r="AV71" s="86"/>
      <c r="AW71" s="86"/>
      <c r="AX71" s="86"/>
      <c r="AY71" s="86"/>
      <c r="AZ71" s="86"/>
    </row>
    <row r="72" spans="1:52" s="200" customFormat="1">
      <c r="A72" s="70"/>
      <c r="B72" s="70"/>
      <c r="AI72" s="86"/>
      <c r="AJ72" s="86"/>
      <c r="AK72" s="86"/>
      <c r="AL72" s="86"/>
      <c r="AM72" s="86"/>
      <c r="AN72" s="86"/>
      <c r="AO72" s="86"/>
      <c r="AP72" s="86"/>
      <c r="AQ72" s="86"/>
      <c r="AR72" s="86"/>
      <c r="AS72" s="86"/>
      <c r="AT72" s="86"/>
      <c r="AU72" s="86"/>
      <c r="AV72" s="86"/>
      <c r="AW72" s="86"/>
      <c r="AX72" s="86"/>
      <c r="AY72" s="86"/>
      <c r="AZ72" s="86"/>
    </row>
    <row r="73" spans="1:52" s="200" customFormat="1">
      <c r="A73" s="70"/>
      <c r="B73" s="70"/>
      <c r="AI73" s="86"/>
      <c r="AJ73" s="86"/>
      <c r="AK73" s="86"/>
      <c r="AL73" s="86"/>
      <c r="AM73" s="86"/>
      <c r="AN73" s="86"/>
      <c r="AO73" s="86"/>
      <c r="AP73" s="86"/>
      <c r="AQ73" s="86"/>
      <c r="AR73" s="86"/>
      <c r="AS73" s="86"/>
      <c r="AT73" s="86"/>
      <c r="AU73" s="86"/>
      <c r="AV73" s="86"/>
      <c r="AW73" s="86"/>
      <c r="AX73" s="86"/>
      <c r="AY73" s="86"/>
      <c r="AZ73" s="86"/>
    </row>
    <row r="74" spans="1:52" s="200" customFormat="1">
      <c r="A74" s="70"/>
      <c r="B74" s="70"/>
      <c r="AI74" s="86"/>
      <c r="AJ74" s="86"/>
      <c r="AK74" s="86"/>
      <c r="AL74" s="86"/>
      <c r="AM74" s="86"/>
      <c r="AN74" s="86"/>
      <c r="AO74" s="86"/>
      <c r="AP74" s="86"/>
      <c r="AQ74" s="86"/>
      <c r="AR74" s="86"/>
      <c r="AS74" s="86"/>
      <c r="AT74" s="86"/>
      <c r="AU74" s="86"/>
      <c r="AV74" s="86"/>
      <c r="AW74" s="86"/>
      <c r="AX74" s="86"/>
      <c r="AY74" s="86"/>
      <c r="AZ74" s="86"/>
    </row>
    <row r="75" spans="1:52" s="200" customFormat="1">
      <c r="A75" s="70"/>
      <c r="B75" s="70"/>
      <c r="AI75" s="86"/>
      <c r="AJ75" s="86"/>
      <c r="AK75" s="86"/>
      <c r="AL75" s="86"/>
      <c r="AM75" s="86"/>
      <c r="AN75" s="86"/>
      <c r="AO75" s="86"/>
      <c r="AP75" s="86"/>
      <c r="AQ75" s="86"/>
      <c r="AR75" s="86"/>
      <c r="AS75" s="86"/>
      <c r="AT75" s="86"/>
      <c r="AU75" s="86"/>
      <c r="AV75" s="86"/>
      <c r="AW75" s="86"/>
      <c r="AX75" s="86"/>
      <c r="AY75" s="86"/>
      <c r="AZ75" s="86"/>
    </row>
    <row r="76" spans="1:52" s="200" customFormat="1">
      <c r="A76" s="70"/>
      <c r="B76" s="70"/>
      <c r="AI76" s="86"/>
      <c r="AJ76" s="86"/>
      <c r="AK76" s="86"/>
      <c r="AL76" s="86"/>
      <c r="AM76" s="86"/>
      <c r="AN76" s="86"/>
      <c r="AO76" s="86"/>
      <c r="AP76" s="86"/>
      <c r="AQ76" s="86"/>
      <c r="AR76" s="86"/>
      <c r="AS76" s="86"/>
      <c r="AT76" s="86"/>
      <c r="AU76" s="86"/>
      <c r="AV76" s="86"/>
      <c r="AW76" s="86"/>
      <c r="AX76" s="86"/>
      <c r="AY76" s="86"/>
      <c r="AZ76" s="86"/>
    </row>
    <row r="77" spans="1:52" s="200" customFormat="1">
      <c r="A77" s="70"/>
      <c r="B77" s="70"/>
      <c r="AI77" s="86"/>
      <c r="AJ77" s="86"/>
      <c r="AK77" s="86"/>
      <c r="AL77" s="86"/>
      <c r="AM77" s="86"/>
      <c r="AN77" s="86"/>
      <c r="AO77" s="86"/>
      <c r="AP77" s="86"/>
      <c r="AQ77" s="86"/>
      <c r="AR77" s="86"/>
      <c r="AS77" s="86"/>
      <c r="AT77" s="86"/>
      <c r="AU77" s="86"/>
      <c r="AV77" s="86"/>
      <c r="AW77" s="86"/>
      <c r="AX77" s="86"/>
      <c r="AY77" s="86"/>
      <c r="AZ77" s="86"/>
    </row>
    <row r="78" spans="1:52" s="200" customFormat="1">
      <c r="A78" s="70"/>
      <c r="B78" s="70"/>
      <c r="AI78" s="86"/>
      <c r="AJ78" s="86"/>
      <c r="AK78" s="86"/>
      <c r="AL78" s="86"/>
      <c r="AM78" s="86"/>
      <c r="AN78" s="86"/>
      <c r="AO78" s="86"/>
      <c r="AP78" s="86"/>
      <c r="AQ78" s="86"/>
      <c r="AR78" s="86"/>
      <c r="AS78" s="86"/>
      <c r="AT78" s="86"/>
      <c r="AU78" s="86"/>
      <c r="AV78" s="86"/>
      <c r="AW78" s="86"/>
      <c r="AX78" s="86"/>
      <c r="AY78" s="86"/>
      <c r="AZ78" s="86"/>
    </row>
    <row r="79" spans="1:52" s="200" customFormat="1">
      <c r="A79" s="70"/>
      <c r="B79" s="70"/>
      <c r="AI79" s="86"/>
      <c r="AJ79" s="86"/>
      <c r="AK79" s="86"/>
      <c r="AL79" s="86"/>
      <c r="AM79" s="86"/>
      <c r="AN79" s="86"/>
      <c r="AO79" s="86"/>
      <c r="AP79" s="86"/>
      <c r="AQ79" s="86"/>
      <c r="AR79" s="86"/>
      <c r="AS79" s="86"/>
      <c r="AT79" s="86"/>
      <c r="AU79" s="86"/>
      <c r="AV79" s="86"/>
      <c r="AW79" s="86"/>
      <c r="AX79" s="86"/>
      <c r="AY79" s="86"/>
      <c r="AZ79" s="86"/>
    </row>
    <row r="80" spans="1:52" s="200" customFormat="1">
      <c r="A80" s="70"/>
      <c r="B80" s="70"/>
      <c r="AI80" s="86"/>
      <c r="AJ80" s="86"/>
      <c r="AK80" s="86"/>
      <c r="AL80" s="86"/>
      <c r="AM80" s="86"/>
      <c r="AN80" s="86"/>
      <c r="AO80" s="86"/>
      <c r="AP80" s="86"/>
      <c r="AQ80" s="86"/>
      <c r="AR80" s="86"/>
      <c r="AS80" s="86"/>
      <c r="AT80" s="86"/>
      <c r="AU80" s="86"/>
      <c r="AV80" s="86"/>
      <c r="AW80" s="86"/>
      <c r="AX80" s="86"/>
      <c r="AY80" s="86"/>
      <c r="AZ80" s="86"/>
    </row>
    <row r="81" spans="1:52" s="200" customFormat="1">
      <c r="A81" s="70"/>
      <c r="B81" s="70"/>
      <c r="AI81" s="86"/>
      <c r="AJ81" s="86"/>
      <c r="AK81" s="86"/>
      <c r="AL81" s="86"/>
      <c r="AM81" s="86"/>
      <c r="AN81" s="86"/>
      <c r="AO81" s="86"/>
      <c r="AP81" s="86"/>
      <c r="AQ81" s="86"/>
      <c r="AR81" s="86"/>
      <c r="AS81" s="86"/>
      <c r="AT81" s="86"/>
      <c r="AU81" s="86"/>
      <c r="AV81" s="86"/>
      <c r="AW81" s="86"/>
      <c r="AX81" s="86"/>
      <c r="AY81" s="86"/>
      <c r="AZ81" s="86"/>
    </row>
    <row r="82" spans="1:52" s="200" customFormat="1">
      <c r="A82" s="70"/>
      <c r="B82" s="70"/>
      <c r="AI82" s="86"/>
      <c r="AJ82" s="86"/>
      <c r="AK82" s="86"/>
      <c r="AL82" s="86"/>
      <c r="AM82" s="86"/>
      <c r="AN82" s="86"/>
      <c r="AO82" s="86"/>
      <c r="AP82" s="86"/>
      <c r="AQ82" s="86"/>
      <c r="AR82" s="86"/>
      <c r="AS82" s="86"/>
      <c r="AT82" s="86"/>
      <c r="AU82" s="86"/>
      <c r="AV82" s="86"/>
      <c r="AW82" s="86"/>
      <c r="AX82" s="86"/>
      <c r="AY82" s="86"/>
      <c r="AZ82" s="86"/>
    </row>
    <row r="83" spans="1:52" s="200" customFormat="1">
      <c r="A83" s="70"/>
      <c r="B83" s="70"/>
      <c r="AI83" s="86"/>
      <c r="AJ83" s="86"/>
      <c r="AK83" s="86"/>
      <c r="AL83" s="86"/>
      <c r="AM83" s="86"/>
      <c r="AN83" s="86"/>
      <c r="AO83" s="86"/>
      <c r="AP83" s="86"/>
      <c r="AQ83" s="86"/>
      <c r="AR83" s="86"/>
      <c r="AS83" s="86"/>
      <c r="AT83" s="86"/>
      <c r="AU83" s="86"/>
      <c r="AV83" s="86"/>
      <c r="AW83" s="86"/>
      <c r="AX83" s="86"/>
      <c r="AY83" s="86"/>
      <c r="AZ83" s="86"/>
    </row>
    <row r="84" spans="1:52" s="200" customFormat="1">
      <c r="A84" s="70"/>
      <c r="B84" s="70"/>
      <c r="AI84" s="86"/>
      <c r="AJ84" s="86"/>
      <c r="AK84" s="86"/>
      <c r="AL84" s="86"/>
      <c r="AM84" s="86"/>
      <c r="AN84" s="86"/>
      <c r="AO84" s="86"/>
      <c r="AP84" s="86"/>
      <c r="AQ84" s="86"/>
      <c r="AR84" s="86"/>
      <c r="AS84" s="86"/>
      <c r="AT84" s="86"/>
      <c r="AU84" s="86"/>
      <c r="AV84" s="86"/>
      <c r="AW84" s="86"/>
      <c r="AX84" s="86"/>
      <c r="AY84" s="86"/>
      <c r="AZ84" s="86"/>
    </row>
    <row r="85" spans="1:52" s="200" customFormat="1">
      <c r="A85" s="70"/>
      <c r="B85" s="70"/>
      <c r="AI85" s="86"/>
      <c r="AJ85" s="86"/>
      <c r="AK85" s="86"/>
      <c r="AL85" s="86"/>
      <c r="AM85" s="86"/>
      <c r="AN85" s="86"/>
      <c r="AO85" s="86"/>
      <c r="AP85" s="86"/>
      <c r="AQ85" s="86"/>
      <c r="AR85" s="86"/>
      <c r="AS85" s="86"/>
      <c r="AT85" s="86"/>
      <c r="AU85" s="86"/>
      <c r="AV85" s="86"/>
      <c r="AW85" s="86"/>
      <c r="AX85" s="86"/>
      <c r="AY85" s="86"/>
      <c r="AZ85" s="86"/>
    </row>
    <row r="86" spans="1:52" s="200" customFormat="1">
      <c r="A86" s="70"/>
      <c r="B86" s="70"/>
      <c r="AI86" s="86"/>
      <c r="AJ86" s="86"/>
      <c r="AK86" s="86"/>
      <c r="AL86" s="86"/>
      <c r="AM86" s="86"/>
      <c r="AN86" s="86"/>
      <c r="AO86" s="86"/>
      <c r="AP86" s="86"/>
      <c r="AQ86" s="86"/>
      <c r="AR86" s="86"/>
      <c r="AS86" s="86"/>
      <c r="AT86" s="86"/>
      <c r="AU86" s="86"/>
      <c r="AV86" s="86"/>
      <c r="AW86" s="86"/>
      <c r="AX86" s="86"/>
      <c r="AY86" s="86"/>
      <c r="AZ86" s="86"/>
    </row>
    <row r="87" spans="1:52" s="200" customFormat="1">
      <c r="A87" s="70"/>
      <c r="B87" s="70"/>
      <c r="AI87" s="86"/>
      <c r="AJ87" s="86"/>
      <c r="AK87" s="86"/>
      <c r="AL87" s="86"/>
      <c r="AM87" s="86"/>
      <c r="AN87" s="86"/>
      <c r="AO87" s="86"/>
      <c r="AP87" s="86"/>
      <c r="AQ87" s="86"/>
      <c r="AR87" s="86"/>
      <c r="AS87" s="86"/>
      <c r="AT87" s="86"/>
      <c r="AU87" s="86"/>
      <c r="AV87" s="86"/>
      <c r="AW87" s="86"/>
      <c r="AX87" s="86"/>
      <c r="AY87" s="86"/>
      <c r="AZ87" s="86"/>
    </row>
    <row r="88" spans="1:52" s="200" customFormat="1">
      <c r="A88" s="70"/>
      <c r="B88" s="70"/>
      <c r="AI88" s="86"/>
      <c r="AJ88" s="86"/>
      <c r="AK88" s="86"/>
      <c r="AL88" s="86"/>
      <c r="AM88" s="86"/>
      <c r="AN88" s="86"/>
      <c r="AO88" s="86"/>
      <c r="AP88" s="86"/>
      <c r="AQ88" s="86"/>
      <c r="AR88" s="86"/>
      <c r="AS88" s="86"/>
      <c r="AT88" s="86"/>
      <c r="AU88" s="86"/>
      <c r="AV88" s="86"/>
      <c r="AW88" s="86"/>
      <c r="AX88" s="86"/>
      <c r="AY88" s="86"/>
      <c r="AZ88" s="86"/>
    </row>
    <row r="89" spans="1:52" s="200" customFormat="1">
      <c r="A89" s="70"/>
      <c r="B89" s="70"/>
      <c r="AI89" s="86"/>
      <c r="AJ89" s="86"/>
      <c r="AK89" s="86"/>
      <c r="AL89" s="86"/>
      <c r="AM89" s="86"/>
      <c r="AN89" s="86"/>
      <c r="AO89" s="86"/>
      <c r="AP89" s="86"/>
      <c r="AQ89" s="86"/>
      <c r="AR89" s="86"/>
      <c r="AS89" s="86"/>
      <c r="AT89" s="86"/>
      <c r="AU89" s="86"/>
      <c r="AV89" s="86"/>
      <c r="AW89" s="86"/>
      <c r="AX89" s="86"/>
      <c r="AY89" s="86"/>
      <c r="AZ89" s="86"/>
    </row>
    <row r="90" spans="1:52" s="200" customFormat="1">
      <c r="A90" s="70"/>
      <c r="B90" s="70"/>
      <c r="AI90" s="86"/>
      <c r="AJ90" s="86"/>
      <c r="AK90" s="86"/>
      <c r="AL90" s="86"/>
      <c r="AM90" s="86"/>
      <c r="AN90" s="86"/>
      <c r="AO90" s="86"/>
      <c r="AP90" s="86"/>
      <c r="AQ90" s="86"/>
      <c r="AR90" s="86"/>
      <c r="AS90" s="86"/>
      <c r="AT90" s="86"/>
      <c r="AU90" s="86"/>
      <c r="AV90" s="86"/>
      <c r="AW90" s="86"/>
      <c r="AX90" s="86"/>
      <c r="AY90" s="86"/>
      <c r="AZ90" s="86"/>
    </row>
    <row r="91" spans="1:52" s="200" customFormat="1">
      <c r="A91" s="70"/>
      <c r="B91" s="70"/>
      <c r="AI91" s="86"/>
      <c r="AJ91" s="86"/>
      <c r="AK91" s="86"/>
      <c r="AL91" s="86"/>
      <c r="AM91" s="86"/>
      <c r="AN91" s="86"/>
      <c r="AO91" s="86"/>
      <c r="AP91" s="86"/>
      <c r="AQ91" s="86"/>
      <c r="AR91" s="86"/>
      <c r="AS91" s="86"/>
      <c r="AT91" s="86"/>
      <c r="AU91" s="86"/>
      <c r="AV91" s="86"/>
      <c r="AW91" s="86"/>
      <c r="AX91" s="86"/>
      <c r="AY91" s="86"/>
      <c r="AZ91" s="86"/>
    </row>
    <row r="92" spans="1:52" s="200" customFormat="1">
      <c r="A92" s="70"/>
      <c r="B92" s="70"/>
      <c r="AI92" s="86"/>
      <c r="AJ92" s="86"/>
      <c r="AK92" s="86"/>
      <c r="AL92" s="86"/>
      <c r="AM92" s="86"/>
      <c r="AN92" s="86"/>
      <c r="AO92" s="86"/>
      <c r="AP92" s="86"/>
      <c r="AQ92" s="86"/>
      <c r="AR92" s="86"/>
      <c r="AS92" s="86"/>
      <c r="AT92" s="86"/>
      <c r="AU92" s="86"/>
      <c r="AV92" s="86"/>
      <c r="AW92" s="86"/>
      <c r="AX92" s="86"/>
      <c r="AY92" s="86"/>
      <c r="AZ92" s="86"/>
    </row>
    <row r="93" spans="1:52" s="200" customFormat="1">
      <c r="A93" s="70"/>
      <c r="B93" s="70"/>
      <c r="AI93" s="86"/>
      <c r="AJ93" s="86"/>
      <c r="AK93" s="86"/>
      <c r="AL93" s="86"/>
      <c r="AM93" s="86"/>
      <c r="AN93" s="86"/>
      <c r="AO93" s="86"/>
      <c r="AP93" s="86"/>
      <c r="AQ93" s="86"/>
      <c r="AR93" s="86"/>
      <c r="AS93" s="86"/>
      <c r="AT93" s="86"/>
      <c r="AU93" s="86"/>
      <c r="AV93" s="86"/>
      <c r="AW93" s="86"/>
      <c r="AX93" s="86"/>
      <c r="AY93" s="86"/>
      <c r="AZ93" s="86"/>
    </row>
    <row r="94" spans="1:52" s="200" customFormat="1">
      <c r="A94" s="70"/>
      <c r="B94" s="70"/>
      <c r="AI94" s="86"/>
      <c r="AJ94" s="86"/>
      <c r="AK94" s="86"/>
      <c r="AL94" s="86"/>
      <c r="AM94" s="86"/>
      <c r="AN94" s="86"/>
      <c r="AO94" s="86"/>
      <c r="AP94" s="86"/>
      <c r="AQ94" s="86"/>
      <c r="AR94" s="86"/>
      <c r="AS94" s="86"/>
      <c r="AT94" s="86"/>
      <c r="AU94" s="86"/>
      <c r="AV94" s="86"/>
      <c r="AW94" s="86"/>
      <c r="AX94" s="86"/>
      <c r="AY94" s="86"/>
      <c r="AZ94" s="86"/>
    </row>
    <row r="95" spans="1:52" s="200" customFormat="1">
      <c r="A95" s="70"/>
      <c r="B95" s="70"/>
      <c r="AI95" s="86"/>
      <c r="AJ95" s="86"/>
      <c r="AK95" s="86"/>
      <c r="AL95" s="86"/>
      <c r="AM95" s="86"/>
      <c r="AN95" s="86"/>
      <c r="AO95" s="86"/>
      <c r="AP95" s="86"/>
      <c r="AQ95" s="86"/>
      <c r="AR95" s="86"/>
      <c r="AS95" s="86"/>
      <c r="AT95" s="86"/>
      <c r="AU95" s="86"/>
      <c r="AV95" s="86"/>
      <c r="AW95" s="86"/>
      <c r="AX95" s="86"/>
      <c r="AY95" s="86"/>
      <c r="AZ95" s="86"/>
    </row>
    <row r="96" spans="1:52" s="200" customFormat="1">
      <c r="A96" s="70"/>
      <c r="B96" s="70"/>
      <c r="AI96" s="86"/>
      <c r="AJ96" s="86"/>
      <c r="AK96" s="86"/>
      <c r="AL96" s="86"/>
      <c r="AM96" s="86"/>
      <c r="AN96" s="86"/>
      <c r="AO96" s="86"/>
      <c r="AP96" s="86"/>
      <c r="AQ96" s="86"/>
      <c r="AR96" s="86"/>
      <c r="AS96" s="86"/>
      <c r="AT96" s="86"/>
      <c r="AU96" s="86"/>
      <c r="AV96" s="86"/>
      <c r="AW96" s="86"/>
      <c r="AX96" s="86"/>
      <c r="AY96" s="86"/>
      <c r="AZ96" s="86"/>
    </row>
    <row r="97" spans="1:52" s="200" customFormat="1">
      <c r="A97" s="70"/>
      <c r="B97" s="70"/>
      <c r="AI97" s="86"/>
      <c r="AJ97" s="86"/>
      <c r="AK97" s="86"/>
      <c r="AL97" s="86"/>
      <c r="AM97" s="86"/>
      <c r="AN97" s="86"/>
      <c r="AO97" s="86"/>
      <c r="AP97" s="86"/>
      <c r="AQ97" s="86"/>
      <c r="AR97" s="86"/>
      <c r="AS97" s="86"/>
      <c r="AT97" s="86"/>
      <c r="AU97" s="86"/>
      <c r="AV97" s="86"/>
      <c r="AW97" s="86"/>
      <c r="AX97" s="86"/>
      <c r="AY97" s="86"/>
      <c r="AZ97" s="86"/>
    </row>
    <row r="98" spans="1:52" s="200" customFormat="1">
      <c r="A98" s="70"/>
      <c r="B98" s="70"/>
      <c r="AI98" s="86"/>
      <c r="AJ98" s="86"/>
      <c r="AK98" s="86"/>
      <c r="AL98" s="86"/>
      <c r="AM98" s="86"/>
      <c r="AN98" s="86"/>
      <c r="AO98" s="86"/>
      <c r="AP98" s="86"/>
      <c r="AQ98" s="86"/>
      <c r="AR98" s="86"/>
      <c r="AS98" s="86"/>
      <c r="AT98" s="86"/>
      <c r="AU98" s="86"/>
      <c r="AV98" s="86"/>
      <c r="AW98" s="86"/>
      <c r="AX98" s="86"/>
      <c r="AY98" s="86"/>
      <c r="AZ98" s="86"/>
    </row>
    <row r="99" spans="1:52" s="200" customFormat="1">
      <c r="A99" s="70"/>
      <c r="B99" s="70"/>
      <c r="AI99" s="86"/>
      <c r="AJ99" s="86"/>
      <c r="AK99" s="86"/>
      <c r="AL99" s="86"/>
      <c r="AM99" s="86"/>
      <c r="AN99" s="86"/>
      <c r="AO99" s="86"/>
      <c r="AP99" s="86"/>
      <c r="AQ99" s="86"/>
      <c r="AR99" s="86"/>
      <c r="AS99" s="86"/>
      <c r="AT99" s="86"/>
      <c r="AU99" s="86"/>
      <c r="AV99" s="86"/>
      <c r="AW99" s="86"/>
      <c r="AX99" s="86"/>
      <c r="AY99" s="86"/>
      <c r="AZ99" s="86"/>
    </row>
    <row r="100" spans="1:52" s="200" customFormat="1">
      <c r="A100" s="70"/>
      <c r="B100" s="70"/>
      <c r="AI100" s="86"/>
      <c r="AJ100" s="86"/>
      <c r="AK100" s="86"/>
      <c r="AL100" s="86"/>
      <c r="AM100" s="86"/>
      <c r="AN100" s="86"/>
      <c r="AO100" s="86"/>
      <c r="AP100" s="86"/>
      <c r="AQ100" s="86"/>
      <c r="AR100" s="86"/>
      <c r="AS100" s="86"/>
      <c r="AT100" s="86"/>
      <c r="AU100" s="86"/>
      <c r="AV100" s="86"/>
      <c r="AW100" s="86"/>
      <c r="AX100" s="86"/>
      <c r="AY100" s="86"/>
      <c r="AZ100" s="86"/>
    </row>
    <row r="101" spans="1:52" s="200" customFormat="1">
      <c r="A101" s="70"/>
      <c r="B101" s="70"/>
      <c r="AI101" s="86"/>
      <c r="AJ101" s="86"/>
      <c r="AK101" s="86"/>
      <c r="AL101" s="86"/>
      <c r="AM101" s="86"/>
      <c r="AN101" s="86"/>
      <c r="AO101" s="86"/>
      <c r="AP101" s="86"/>
      <c r="AQ101" s="86"/>
      <c r="AR101" s="86"/>
      <c r="AS101" s="86"/>
      <c r="AT101" s="86"/>
      <c r="AU101" s="86"/>
      <c r="AV101" s="86"/>
      <c r="AW101" s="86"/>
      <c r="AX101" s="86"/>
      <c r="AY101" s="86"/>
      <c r="AZ101" s="86"/>
    </row>
    <row r="102" spans="1:52" s="200" customFormat="1">
      <c r="A102" s="70"/>
      <c r="B102" s="70"/>
      <c r="AI102" s="86"/>
      <c r="AJ102" s="86"/>
      <c r="AK102" s="86"/>
      <c r="AL102" s="86"/>
      <c r="AM102" s="86"/>
      <c r="AN102" s="86"/>
      <c r="AO102" s="86"/>
      <c r="AP102" s="86"/>
      <c r="AQ102" s="86"/>
      <c r="AR102" s="86"/>
      <c r="AS102" s="86"/>
      <c r="AT102" s="86"/>
      <c r="AU102" s="86"/>
      <c r="AV102" s="86"/>
      <c r="AW102" s="86"/>
      <c r="AX102" s="86"/>
      <c r="AY102" s="86"/>
      <c r="AZ102" s="86"/>
    </row>
    <row r="103" spans="1:52" s="200" customFormat="1">
      <c r="A103" s="70"/>
      <c r="B103" s="70"/>
      <c r="AI103" s="86"/>
      <c r="AJ103" s="86"/>
      <c r="AK103" s="86"/>
      <c r="AL103" s="86"/>
      <c r="AM103" s="86"/>
      <c r="AN103" s="86"/>
      <c r="AO103" s="86"/>
      <c r="AP103" s="86"/>
      <c r="AQ103" s="86"/>
      <c r="AR103" s="86"/>
      <c r="AS103" s="86"/>
      <c r="AT103" s="86"/>
      <c r="AU103" s="86"/>
      <c r="AV103" s="86"/>
      <c r="AW103" s="86"/>
      <c r="AX103" s="86"/>
      <c r="AY103" s="86"/>
      <c r="AZ103" s="86"/>
    </row>
    <row r="104" spans="1:52" s="200" customFormat="1">
      <c r="A104" s="70"/>
      <c r="B104" s="70"/>
      <c r="AI104" s="86"/>
      <c r="AJ104" s="86"/>
      <c r="AK104" s="86"/>
      <c r="AL104" s="86"/>
      <c r="AM104" s="86"/>
      <c r="AN104" s="86"/>
      <c r="AO104" s="86"/>
      <c r="AP104" s="86"/>
      <c r="AQ104" s="86"/>
      <c r="AR104" s="86"/>
      <c r="AS104" s="86"/>
      <c r="AT104" s="86"/>
      <c r="AU104" s="86"/>
      <c r="AV104" s="86"/>
      <c r="AW104" s="86"/>
      <c r="AX104" s="86"/>
      <c r="AY104" s="86"/>
      <c r="AZ104" s="86"/>
    </row>
    <row r="105" spans="1:52" s="200" customFormat="1">
      <c r="A105" s="70"/>
      <c r="B105" s="70"/>
      <c r="AI105" s="86"/>
      <c r="AJ105" s="86"/>
      <c r="AK105" s="86"/>
      <c r="AL105" s="86"/>
      <c r="AM105" s="86"/>
      <c r="AN105" s="86"/>
      <c r="AO105" s="86"/>
      <c r="AP105" s="86"/>
      <c r="AQ105" s="86"/>
      <c r="AR105" s="86"/>
      <c r="AS105" s="86"/>
      <c r="AT105" s="86"/>
      <c r="AU105" s="86"/>
      <c r="AV105" s="86"/>
      <c r="AW105" s="86"/>
      <c r="AX105" s="86"/>
      <c r="AY105" s="86"/>
      <c r="AZ105" s="86"/>
    </row>
    <row r="106" spans="1:52" s="200" customFormat="1">
      <c r="A106" s="70"/>
      <c r="B106" s="70"/>
      <c r="AI106" s="86"/>
      <c r="AJ106" s="86"/>
      <c r="AK106" s="86"/>
      <c r="AL106" s="86"/>
      <c r="AM106" s="86"/>
      <c r="AN106" s="86"/>
      <c r="AO106" s="86"/>
      <c r="AP106" s="86"/>
      <c r="AQ106" s="86"/>
      <c r="AR106" s="86"/>
      <c r="AS106" s="86"/>
      <c r="AT106" s="86"/>
      <c r="AU106" s="86"/>
      <c r="AV106" s="86"/>
      <c r="AW106" s="86"/>
      <c r="AX106" s="86"/>
      <c r="AY106" s="86"/>
      <c r="AZ106" s="86"/>
    </row>
    <row r="107" spans="1:52" s="200" customFormat="1">
      <c r="A107" s="70"/>
      <c r="B107" s="70"/>
      <c r="AI107" s="86"/>
      <c r="AJ107" s="86"/>
      <c r="AK107" s="86"/>
      <c r="AL107" s="86"/>
      <c r="AM107" s="86"/>
      <c r="AN107" s="86"/>
      <c r="AO107" s="86"/>
      <c r="AP107" s="86"/>
      <c r="AQ107" s="86"/>
      <c r="AR107" s="86"/>
      <c r="AS107" s="86"/>
      <c r="AT107" s="86"/>
      <c r="AU107" s="86"/>
      <c r="AV107" s="86"/>
      <c r="AW107" s="86"/>
      <c r="AX107" s="86"/>
      <c r="AY107" s="86"/>
      <c r="AZ107" s="86"/>
    </row>
    <row r="108" spans="1:52" s="200" customFormat="1">
      <c r="A108" s="70"/>
      <c r="B108" s="70"/>
      <c r="AI108" s="86"/>
      <c r="AJ108" s="86"/>
      <c r="AK108" s="86"/>
      <c r="AL108" s="86"/>
      <c r="AM108" s="86"/>
      <c r="AN108" s="86"/>
      <c r="AO108" s="86"/>
      <c r="AP108" s="86"/>
      <c r="AQ108" s="86"/>
      <c r="AR108" s="86"/>
      <c r="AS108" s="86"/>
      <c r="AT108" s="86"/>
      <c r="AU108" s="86"/>
      <c r="AV108" s="86"/>
      <c r="AW108" s="86"/>
      <c r="AX108" s="86"/>
      <c r="AY108" s="86"/>
      <c r="AZ108" s="86"/>
    </row>
    <row r="109" spans="1:52" s="200" customFormat="1">
      <c r="A109" s="70"/>
      <c r="B109" s="70"/>
      <c r="AI109" s="86"/>
      <c r="AJ109" s="86"/>
      <c r="AK109" s="86"/>
      <c r="AL109" s="86"/>
      <c r="AM109" s="86"/>
      <c r="AN109" s="86"/>
      <c r="AO109" s="86"/>
      <c r="AP109" s="86"/>
      <c r="AQ109" s="86"/>
      <c r="AR109" s="86"/>
      <c r="AS109" s="86"/>
      <c r="AT109" s="86"/>
      <c r="AU109" s="86"/>
      <c r="AV109" s="86"/>
      <c r="AW109" s="86"/>
      <c r="AX109" s="86"/>
      <c r="AY109" s="86"/>
      <c r="AZ109" s="86"/>
    </row>
    <row r="110" spans="1:52" s="200" customFormat="1">
      <c r="A110" s="70"/>
      <c r="B110" s="70"/>
      <c r="AI110" s="86"/>
      <c r="AJ110" s="86"/>
      <c r="AK110" s="86"/>
      <c r="AL110" s="86"/>
      <c r="AM110" s="86"/>
      <c r="AN110" s="86"/>
      <c r="AO110" s="86"/>
      <c r="AP110" s="86"/>
      <c r="AQ110" s="86"/>
      <c r="AR110" s="86"/>
      <c r="AS110" s="86"/>
      <c r="AT110" s="86"/>
      <c r="AU110" s="86"/>
      <c r="AV110" s="86"/>
      <c r="AW110" s="86"/>
      <c r="AX110" s="86"/>
      <c r="AY110" s="86"/>
      <c r="AZ110" s="86"/>
    </row>
    <row r="111" spans="1:52" s="200" customFormat="1">
      <c r="A111" s="70"/>
      <c r="B111" s="70"/>
      <c r="AI111" s="86"/>
      <c r="AJ111" s="86"/>
      <c r="AK111" s="86"/>
      <c r="AL111" s="86"/>
      <c r="AM111" s="86"/>
      <c r="AN111" s="86"/>
      <c r="AO111" s="86"/>
      <c r="AP111" s="86"/>
      <c r="AQ111" s="86"/>
      <c r="AR111" s="86"/>
      <c r="AS111" s="86"/>
      <c r="AT111" s="86"/>
      <c r="AU111" s="86"/>
      <c r="AV111" s="86"/>
      <c r="AW111" s="86"/>
      <c r="AX111" s="86"/>
      <c r="AY111" s="86"/>
      <c r="AZ111" s="86"/>
    </row>
    <row r="112" spans="1:52" s="200" customFormat="1">
      <c r="A112" s="70"/>
      <c r="B112" s="70"/>
      <c r="AI112" s="86"/>
      <c r="AJ112" s="86"/>
      <c r="AK112" s="86"/>
      <c r="AL112" s="86"/>
      <c r="AM112" s="86"/>
      <c r="AN112" s="86"/>
      <c r="AO112" s="86"/>
      <c r="AP112" s="86"/>
      <c r="AQ112" s="86"/>
      <c r="AR112" s="86"/>
      <c r="AS112" s="86"/>
      <c r="AT112" s="86"/>
      <c r="AU112" s="86"/>
      <c r="AV112" s="86"/>
      <c r="AW112" s="86"/>
      <c r="AX112" s="86"/>
      <c r="AY112" s="86"/>
      <c r="AZ112" s="86"/>
    </row>
    <row r="113" spans="1:52" s="200" customFormat="1">
      <c r="A113" s="70"/>
      <c r="B113" s="70"/>
      <c r="AI113" s="86"/>
      <c r="AJ113" s="86"/>
      <c r="AK113" s="86"/>
      <c r="AL113" s="86"/>
      <c r="AM113" s="86"/>
      <c r="AN113" s="86"/>
      <c r="AO113" s="86"/>
      <c r="AP113" s="86"/>
      <c r="AQ113" s="86"/>
      <c r="AR113" s="86"/>
      <c r="AS113" s="86"/>
      <c r="AT113" s="86"/>
      <c r="AU113" s="86"/>
      <c r="AV113" s="86"/>
      <c r="AW113" s="86"/>
      <c r="AX113" s="86"/>
      <c r="AY113" s="86"/>
      <c r="AZ113" s="86"/>
    </row>
    <row r="114" spans="1:52" s="200" customFormat="1">
      <c r="A114" s="70"/>
      <c r="B114" s="70"/>
      <c r="AI114" s="86"/>
      <c r="AJ114" s="86"/>
      <c r="AK114" s="86"/>
      <c r="AL114" s="86"/>
      <c r="AM114" s="86"/>
      <c r="AN114" s="86"/>
      <c r="AO114" s="86"/>
      <c r="AP114" s="86"/>
      <c r="AQ114" s="86"/>
      <c r="AR114" s="86"/>
      <c r="AS114" s="86"/>
      <c r="AT114" s="86"/>
      <c r="AU114" s="86"/>
      <c r="AV114" s="86"/>
      <c r="AW114" s="86"/>
      <c r="AX114" s="86"/>
      <c r="AY114" s="86"/>
      <c r="AZ114" s="86"/>
    </row>
    <row r="115" spans="1:52" s="200" customFormat="1">
      <c r="A115" s="70"/>
      <c r="B115" s="70"/>
      <c r="AI115" s="86"/>
      <c r="AJ115" s="86"/>
      <c r="AK115" s="86"/>
      <c r="AL115" s="86"/>
      <c r="AM115" s="86"/>
      <c r="AN115" s="86"/>
      <c r="AO115" s="86"/>
      <c r="AP115" s="86"/>
      <c r="AQ115" s="86"/>
      <c r="AR115" s="86"/>
      <c r="AS115" s="86"/>
      <c r="AT115" s="86"/>
      <c r="AU115" s="86"/>
      <c r="AV115" s="86"/>
      <c r="AW115" s="86"/>
      <c r="AX115" s="86"/>
      <c r="AY115" s="86"/>
      <c r="AZ115" s="86"/>
    </row>
    <row r="116" spans="1:52" s="200" customFormat="1">
      <c r="A116" s="70"/>
      <c r="B116" s="70"/>
      <c r="AI116" s="86"/>
      <c r="AJ116" s="86"/>
      <c r="AK116" s="86"/>
      <c r="AL116" s="86"/>
      <c r="AM116" s="86"/>
      <c r="AN116" s="86"/>
      <c r="AO116" s="86"/>
      <c r="AP116" s="86"/>
      <c r="AQ116" s="86"/>
      <c r="AR116" s="86"/>
      <c r="AS116" s="86"/>
      <c r="AT116" s="86"/>
      <c r="AU116" s="86"/>
      <c r="AV116" s="86"/>
      <c r="AW116" s="86"/>
      <c r="AX116" s="86"/>
      <c r="AY116" s="86"/>
      <c r="AZ116" s="86"/>
    </row>
    <row r="117" spans="1:52" s="200" customFormat="1">
      <c r="A117" s="70"/>
      <c r="B117" s="70"/>
      <c r="AI117" s="86"/>
      <c r="AJ117" s="86"/>
      <c r="AK117" s="86"/>
      <c r="AL117" s="86"/>
      <c r="AM117" s="86"/>
      <c r="AN117" s="86"/>
      <c r="AO117" s="86"/>
      <c r="AP117" s="86"/>
      <c r="AQ117" s="86"/>
      <c r="AR117" s="86"/>
      <c r="AS117" s="86"/>
      <c r="AT117" s="86"/>
      <c r="AU117" s="86"/>
      <c r="AV117" s="86"/>
      <c r="AW117" s="86"/>
      <c r="AX117" s="86"/>
      <c r="AY117" s="86"/>
      <c r="AZ117" s="86"/>
    </row>
    <row r="118" spans="1:52" s="200" customFormat="1">
      <c r="A118" s="70"/>
      <c r="B118" s="70"/>
      <c r="AI118" s="86"/>
      <c r="AJ118" s="86"/>
      <c r="AK118" s="86"/>
      <c r="AL118" s="86"/>
      <c r="AM118" s="86"/>
      <c r="AN118" s="86"/>
      <c r="AO118" s="86"/>
      <c r="AP118" s="86"/>
      <c r="AQ118" s="86"/>
      <c r="AR118" s="86"/>
      <c r="AS118" s="86"/>
      <c r="AT118" s="86"/>
      <c r="AU118" s="86"/>
      <c r="AV118" s="86"/>
      <c r="AW118" s="86"/>
      <c r="AX118" s="86"/>
      <c r="AY118" s="86"/>
      <c r="AZ118" s="86"/>
    </row>
    <row r="119" spans="1:52" s="200" customFormat="1">
      <c r="A119" s="70"/>
      <c r="B119" s="70"/>
      <c r="AI119" s="86"/>
      <c r="AJ119" s="86"/>
      <c r="AK119" s="86"/>
      <c r="AL119" s="86"/>
      <c r="AM119" s="86"/>
      <c r="AN119" s="86"/>
      <c r="AO119" s="86"/>
      <c r="AP119" s="86"/>
      <c r="AQ119" s="86"/>
      <c r="AR119" s="86"/>
      <c r="AS119" s="86"/>
      <c r="AT119" s="86"/>
      <c r="AU119" s="86"/>
      <c r="AV119" s="86"/>
      <c r="AW119" s="86"/>
      <c r="AX119" s="86"/>
      <c r="AY119" s="86"/>
      <c r="AZ119" s="86"/>
    </row>
    <row r="120" spans="1:52" s="200" customFormat="1">
      <c r="A120" s="70"/>
      <c r="B120" s="70"/>
      <c r="AI120" s="86"/>
      <c r="AJ120" s="86"/>
      <c r="AK120" s="86"/>
      <c r="AL120" s="86"/>
      <c r="AM120" s="86"/>
      <c r="AN120" s="86"/>
      <c r="AO120" s="86"/>
      <c r="AP120" s="86"/>
      <c r="AQ120" s="86"/>
      <c r="AR120" s="86"/>
      <c r="AS120" s="86"/>
      <c r="AT120" s="86"/>
      <c r="AU120" s="86"/>
      <c r="AV120" s="86"/>
      <c r="AW120" s="86"/>
      <c r="AX120" s="86"/>
      <c r="AY120" s="86"/>
      <c r="AZ120" s="86"/>
    </row>
    <row r="121" spans="1:52" s="200" customFormat="1">
      <c r="A121" s="70"/>
      <c r="B121" s="70"/>
      <c r="AI121" s="86"/>
      <c r="AJ121" s="86"/>
      <c r="AK121" s="86"/>
      <c r="AL121" s="86"/>
      <c r="AM121" s="86"/>
      <c r="AN121" s="86"/>
      <c r="AO121" s="86"/>
      <c r="AP121" s="86"/>
      <c r="AQ121" s="86"/>
      <c r="AR121" s="86"/>
      <c r="AS121" s="86"/>
      <c r="AT121" s="86"/>
      <c r="AU121" s="86"/>
      <c r="AV121" s="86"/>
      <c r="AW121" s="86"/>
      <c r="AX121" s="86"/>
      <c r="AY121" s="86"/>
      <c r="AZ121" s="86"/>
    </row>
    <row r="122" spans="1:52" s="200" customFormat="1">
      <c r="A122" s="70"/>
      <c r="B122" s="70"/>
      <c r="AI122" s="86"/>
      <c r="AJ122" s="86"/>
      <c r="AK122" s="86"/>
      <c r="AL122" s="86"/>
      <c r="AM122" s="86"/>
      <c r="AN122" s="86"/>
      <c r="AO122" s="86"/>
      <c r="AP122" s="86"/>
      <c r="AQ122" s="86"/>
      <c r="AR122" s="86"/>
      <c r="AS122" s="86"/>
      <c r="AT122" s="86"/>
      <c r="AU122" s="86"/>
      <c r="AV122" s="86"/>
      <c r="AW122" s="86"/>
      <c r="AX122" s="86"/>
      <c r="AY122" s="86"/>
      <c r="AZ122" s="86"/>
    </row>
    <row r="123" spans="1:52" s="200" customFormat="1">
      <c r="A123" s="70"/>
      <c r="B123" s="70"/>
      <c r="AI123" s="86"/>
      <c r="AJ123" s="86"/>
      <c r="AK123" s="86"/>
      <c r="AL123" s="86"/>
      <c r="AM123" s="86"/>
      <c r="AN123" s="86"/>
      <c r="AO123" s="86"/>
      <c r="AP123" s="86"/>
      <c r="AQ123" s="86"/>
      <c r="AR123" s="86"/>
      <c r="AS123" s="86"/>
      <c r="AT123" s="86"/>
      <c r="AU123" s="86"/>
      <c r="AV123" s="86"/>
      <c r="AW123" s="86"/>
      <c r="AX123" s="86"/>
      <c r="AY123" s="86"/>
      <c r="AZ123" s="86"/>
    </row>
    <row r="124" spans="1:52" s="200" customFormat="1">
      <c r="A124" s="70"/>
      <c r="B124" s="70"/>
      <c r="AI124" s="86"/>
      <c r="AJ124" s="86"/>
      <c r="AK124" s="86"/>
      <c r="AL124" s="86"/>
      <c r="AM124" s="86"/>
      <c r="AN124" s="86"/>
      <c r="AO124" s="86"/>
      <c r="AP124" s="86"/>
      <c r="AQ124" s="86"/>
      <c r="AR124" s="86"/>
      <c r="AS124" s="86"/>
      <c r="AT124" s="86"/>
      <c r="AU124" s="86"/>
      <c r="AV124" s="86"/>
      <c r="AW124" s="86"/>
      <c r="AX124" s="86"/>
      <c r="AY124" s="86"/>
      <c r="AZ124" s="86"/>
    </row>
    <row r="125" spans="1:52" s="200" customFormat="1">
      <c r="A125" s="70"/>
      <c r="B125" s="70"/>
      <c r="AI125" s="86"/>
      <c r="AJ125" s="86"/>
      <c r="AK125" s="86"/>
      <c r="AL125" s="86"/>
      <c r="AM125" s="86"/>
      <c r="AN125" s="86"/>
      <c r="AO125" s="86"/>
      <c r="AP125" s="86"/>
      <c r="AQ125" s="86"/>
      <c r="AR125" s="86"/>
      <c r="AS125" s="86"/>
      <c r="AT125" s="86"/>
      <c r="AU125" s="86"/>
      <c r="AV125" s="86"/>
      <c r="AW125" s="86"/>
      <c r="AX125" s="86"/>
      <c r="AY125" s="86"/>
      <c r="AZ125" s="86"/>
    </row>
    <row r="126" spans="1:52" s="200" customFormat="1">
      <c r="A126" s="70"/>
      <c r="B126" s="70"/>
      <c r="AI126" s="86"/>
      <c r="AJ126" s="86"/>
      <c r="AK126" s="86"/>
      <c r="AL126" s="86"/>
      <c r="AM126" s="86"/>
      <c r="AN126" s="86"/>
      <c r="AO126" s="86"/>
      <c r="AP126" s="86"/>
      <c r="AQ126" s="86"/>
      <c r="AR126" s="86"/>
      <c r="AS126" s="86"/>
      <c r="AT126" s="86"/>
      <c r="AU126" s="86"/>
      <c r="AV126" s="86"/>
      <c r="AW126" s="86"/>
      <c r="AX126" s="86"/>
      <c r="AY126" s="86"/>
      <c r="AZ126" s="86"/>
    </row>
    <row r="127" spans="1:52" s="200" customFormat="1">
      <c r="A127" s="70"/>
      <c r="B127" s="70"/>
      <c r="AI127" s="86"/>
      <c r="AJ127" s="86"/>
      <c r="AK127" s="86"/>
      <c r="AL127" s="86"/>
      <c r="AM127" s="86"/>
      <c r="AN127" s="86"/>
      <c r="AO127" s="86"/>
      <c r="AP127" s="86"/>
      <c r="AQ127" s="86"/>
      <c r="AR127" s="86"/>
      <c r="AS127" s="86"/>
      <c r="AT127" s="86"/>
      <c r="AU127" s="86"/>
      <c r="AV127" s="86"/>
      <c r="AW127" s="86"/>
      <c r="AX127" s="86"/>
      <c r="AY127" s="86"/>
      <c r="AZ127" s="86"/>
    </row>
    <row r="128" spans="1:52" s="200" customFormat="1">
      <c r="A128" s="70"/>
      <c r="B128" s="70"/>
      <c r="AI128" s="86"/>
      <c r="AJ128" s="86"/>
      <c r="AK128" s="86"/>
      <c r="AL128" s="86"/>
      <c r="AM128" s="86"/>
      <c r="AN128" s="86"/>
      <c r="AO128" s="86"/>
      <c r="AP128" s="86"/>
      <c r="AQ128" s="86"/>
      <c r="AR128" s="86"/>
      <c r="AS128" s="86"/>
      <c r="AT128" s="86"/>
      <c r="AU128" s="86"/>
      <c r="AV128" s="86"/>
      <c r="AW128" s="86"/>
      <c r="AX128" s="86"/>
      <c r="AY128" s="86"/>
      <c r="AZ128" s="86"/>
    </row>
    <row r="129" spans="1:52" s="200" customFormat="1">
      <c r="A129" s="70"/>
      <c r="B129" s="70"/>
      <c r="AI129" s="86"/>
      <c r="AJ129" s="86"/>
      <c r="AK129" s="86"/>
      <c r="AL129" s="86"/>
      <c r="AM129" s="86"/>
      <c r="AN129" s="86"/>
      <c r="AO129" s="86"/>
      <c r="AP129" s="86"/>
      <c r="AQ129" s="86"/>
      <c r="AR129" s="86"/>
      <c r="AS129" s="86"/>
      <c r="AT129" s="86"/>
      <c r="AU129" s="86"/>
      <c r="AV129" s="86"/>
      <c r="AW129" s="86"/>
      <c r="AX129" s="86"/>
      <c r="AY129" s="86"/>
      <c r="AZ129" s="86"/>
    </row>
    <row r="130" spans="1:52" s="200" customFormat="1">
      <c r="A130" s="70"/>
      <c r="B130" s="70"/>
      <c r="AI130" s="86"/>
      <c r="AJ130" s="86"/>
      <c r="AK130" s="86"/>
      <c r="AL130" s="86"/>
      <c r="AM130" s="86"/>
      <c r="AN130" s="86"/>
      <c r="AO130" s="86"/>
      <c r="AP130" s="86"/>
      <c r="AQ130" s="86"/>
      <c r="AR130" s="86"/>
      <c r="AS130" s="86"/>
      <c r="AT130" s="86"/>
      <c r="AU130" s="86"/>
      <c r="AV130" s="86"/>
      <c r="AW130" s="86"/>
      <c r="AX130" s="86"/>
      <c r="AY130" s="86"/>
      <c r="AZ130" s="86"/>
    </row>
    <row r="131" spans="1:52" s="200" customFormat="1">
      <c r="A131" s="70"/>
      <c r="B131" s="70"/>
      <c r="AI131" s="86"/>
      <c r="AJ131" s="86"/>
      <c r="AK131" s="86"/>
      <c r="AL131" s="86"/>
      <c r="AM131" s="86"/>
      <c r="AN131" s="86"/>
      <c r="AO131" s="86"/>
      <c r="AP131" s="86"/>
      <c r="AQ131" s="86"/>
      <c r="AR131" s="86"/>
      <c r="AS131" s="86"/>
      <c r="AT131" s="86"/>
      <c r="AU131" s="86"/>
      <c r="AV131" s="86"/>
      <c r="AW131" s="86"/>
      <c r="AX131" s="86"/>
      <c r="AY131" s="86"/>
      <c r="AZ131" s="86"/>
    </row>
    <row r="132" spans="1:52" s="200" customFormat="1">
      <c r="A132" s="70"/>
      <c r="B132" s="70"/>
      <c r="AI132" s="86"/>
      <c r="AJ132" s="86"/>
      <c r="AK132" s="86"/>
      <c r="AL132" s="86"/>
      <c r="AM132" s="86"/>
      <c r="AN132" s="86"/>
      <c r="AO132" s="86"/>
      <c r="AP132" s="86"/>
      <c r="AQ132" s="86"/>
      <c r="AR132" s="86"/>
      <c r="AS132" s="86"/>
      <c r="AT132" s="86"/>
      <c r="AU132" s="86"/>
      <c r="AV132" s="86"/>
      <c r="AW132" s="86"/>
      <c r="AX132" s="86"/>
      <c r="AY132" s="86"/>
      <c r="AZ132" s="86"/>
    </row>
    <row r="133" spans="1:52" s="200" customFormat="1">
      <c r="A133" s="70"/>
      <c r="B133" s="70"/>
      <c r="AI133" s="86"/>
      <c r="AJ133" s="86"/>
      <c r="AK133" s="86"/>
      <c r="AL133" s="86"/>
      <c r="AM133" s="86"/>
      <c r="AN133" s="86"/>
      <c r="AO133" s="86"/>
      <c r="AP133" s="86"/>
      <c r="AQ133" s="86"/>
      <c r="AR133" s="86"/>
      <c r="AS133" s="86"/>
      <c r="AT133" s="86"/>
      <c r="AU133" s="86"/>
      <c r="AV133" s="86"/>
      <c r="AW133" s="86"/>
      <c r="AX133" s="86"/>
      <c r="AY133" s="86"/>
      <c r="AZ133" s="86"/>
    </row>
    <row r="134" spans="1:52" s="200" customFormat="1">
      <c r="A134" s="70"/>
      <c r="B134" s="70"/>
      <c r="AI134" s="86"/>
      <c r="AJ134" s="86"/>
      <c r="AK134" s="86"/>
      <c r="AL134" s="86"/>
      <c r="AM134" s="86"/>
      <c r="AN134" s="86"/>
      <c r="AO134" s="86"/>
      <c r="AP134" s="86"/>
      <c r="AQ134" s="86"/>
      <c r="AR134" s="86"/>
      <c r="AS134" s="86"/>
      <c r="AT134" s="86"/>
      <c r="AU134" s="86"/>
      <c r="AV134" s="86"/>
      <c r="AW134" s="86"/>
      <c r="AX134" s="86"/>
      <c r="AY134" s="86"/>
      <c r="AZ134" s="86"/>
    </row>
    <row r="135" spans="1:52" s="200" customFormat="1">
      <c r="A135" s="70"/>
      <c r="B135" s="70"/>
      <c r="AI135" s="86"/>
      <c r="AJ135" s="86"/>
      <c r="AK135" s="86"/>
      <c r="AL135" s="86"/>
      <c r="AM135" s="86"/>
      <c r="AN135" s="86"/>
      <c r="AO135" s="86"/>
      <c r="AP135" s="86"/>
      <c r="AQ135" s="86"/>
      <c r="AR135" s="86"/>
      <c r="AS135" s="86"/>
      <c r="AT135" s="86"/>
      <c r="AU135" s="86"/>
      <c r="AV135" s="86"/>
      <c r="AW135" s="86"/>
      <c r="AX135" s="86"/>
      <c r="AY135" s="86"/>
      <c r="AZ135" s="86"/>
    </row>
    <row r="136" spans="1:52" s="200" customFormat="1">
      <c r="A136" s="70"/>
      <c r="B136" s="70"/>
      <c r="AI136" s="86"/>
      <c r="AJ136" s="86"/>
      <c r="AK136" s="86"/>
      <c r="AL136" s="86"/>
      <c r="AM136" s="86"/>
      <c r="AN136" s="86"/>
      <c r="AO136" s="86"/>
      <c r="AP136" s="86"/>
      <c r="AQ136" s="86"/>
      <c r="AR136" s="86"/>
      <c r="AS136" s="86"/>
      <c r="AT136" s="86"/>
      <c r="AU136" s="86"/>
      <c r="AV136" s="86"/>
      <c r="AW136" s="86"/>
      <c r="AX136" s="86"/>
      <c r="AY136" s="86"/>
      <c r="AZ136" s="86"/>
    </row>
    <row r="137" spans="1:52" s="200" customFormat="1">
      <c r="A137" s="70"/>
      <c r="B137" s="70"/>
      <c r="AI137" s="86"/>
      <c r="AJ137" s="86"/>
      <c r="AK137" s="86"/>
      <c r="AL137" s="86"/>
      <c r="AM137" s="86"/>
      <c r="AN137" s="86"/>
      <c r="AO137" s="86"/>
      <c r="AP137" s="86"/>
      <c r="AQ137" s="86"/>
      <c r="AR137" s="86"/>
      <c r="AS137" s="86"/>
      <c r="AT137" s="86"/>
      <c r="AU137" s="86"/>
      <c r="AV137" s="86"/>
      <c r="AW137" s="86"/>
      <c r="AX137" s="86"/>
      <c r="AY137" s="86"/>
      <c r="AZ137" s="86"/>
    </row>
    <row r="138" spans="1:52" s="200" customFormat="1">
      <c r="A138" s="70"/>
      <c r="B138" s="70"/>
      <c r="AI138" s="86"/>
      <c r="AJ138" s="86"/>
      <c r="AK138" s="86"/>
      <c r="AL138" s="86"/>
      <c r="AM138" s="86"/>
      <c r="AN138" s="86"/>
      <c r="AO138" s="86"/>
      <c r="AP138" s="86"/>
      <c r="AQ138" s="86"/>
      <c r="AR138" s="86"/>
      <c r="AS138" s="86"/>
      <c r="AT138" s="86"/>
      <c r="AU138" s="86"/>
      <c r="AV138" s="86"/>
      <c r="AW138" s="86"/>
      <c r="AX138" s="86"/>
      <c r="AY138" s="86"/>
      <c r="AZ138" s="86"/>
    </row>
    <row r="139" spans="1:52" s="200" customFormat="1">
      <c r="A139" s="70"/>
      <c r="B139" s="70"/>
      <c r="AI139" s="86"/>
      <c r="AJ139" s="86"/>
      <c r="AK139" s="86"/>
      <c r="AL139" s="86"/>
      <c r="AM139" s="86"/>
      <c r="AN139" s="86"/>
      <c r="AO139" s="86"/>
      <c r="AP139" s="86"/>
      <c r="AQ139" s="86"/>
      <c r="AR139" s="86"/>
      <c r="AS139" s="86"/>
      <c r="AT139" s="86"/>
      <c r="AU139" s="86"/>
      <c r="AV139" s="86"/>
      <c r="AW139" s="86"/>
      <c r="AX139" s="86"/>
      <c r="AY139" s="86"/>
      <c r="AZ139" s="86"/>
    </row>
    <row r="140" spans="1:52" s="200" customFormat="1">
      <c r="A140" s="70"/>
      <c r="B140" s="70"/>
      <c r="AI140" s="86"/>
      <c r="AJ140" s="86"/>
      <c r="AK140" s="86"/>
      <c r="AL140" s="86"/>
      <c r="AM140" s="86"/>
      <c r="AN140" s="86"/>
      <c r="AO140" s="86"/>
      <c r="AP140" s="86"/>
      <c r="AQ140" s="86"/>
      <c r="AR140" s="86"/>
      <c r="AS140" s="86"/>
      <c r="AT140" s="86"/>
      <c r="AU140" s="86"/>
      <c r="AV140" s="86"/>
      <c r="AW140" s="86"/>
      <c r="AX140" s="86"/>
      <c r="AY140" s="86"/>
      <c r="AZ140" s="86"/>
    </row>
    <row r="141" spans="1:52" s="200" customFormat="1">
      <c r="A141" s="70"/>
      <c r="B141" s="70"/>
      <c r="AI141" s="86"/>
      <c r="AJ141" s="86"/>
      <c r="AK141" s="86"/>
      <c r="AL141" s="86"/>
      <c r="AM141" s="86"/>
      <c r="AN141" s="86"/>
      <c r="AO141" s="86"/>
      <c r="AP141" s="86"/>
      <c r="AQ141" s="86"/>
      <c r="AR141" s="86"/>
      <c r="AS141" s="86"/>
      <c r="AT141" s="86"/>
      <c r="AU141" s="86"/>
      <c r="AV141" s="86"/>
      <c r="AW141" s="86"/>
      <c r="AX141" s="86"/>
      <c r="AY141" s="86"/>
      <c r="AZ141" s="86"/>
    </row>
    <row r="142" spans="1:52" s="200" customFormat="1">
      <c r="A142" s="70"/>
      <c r="B142" s="70"/>
      <c r="AI142" s="86"/>
      <c r="AJ142" s="86"/>
      <c r="AK142" s="86"/>
      <c r="AL142" s="86"/>
      <c r="AM142" s="86"/>
      <c r="AN142" s="86"/>
      <c r="AO142" s="86"/>
      <c r="AP142" s="86"/>
      <c r="AQ142" s="86"/>
      <c r="AR142" s="86"/>
      <c r="AS142" s="86"/>
      <c r="AT142" s="86"/>
      <c r="AU142" s="86"/>
      <c r="AV142" s="86"/>
      <c r="AW142" s="86"/>
      <c r="AX142" s="86"/>
      <c r="AY142" s="86"/>
      <c r="AZ142" s="86"/>
    </row>
    <row r="143" spans="1:52" s="200" customFormat="1">
      <c r="A143" s="70"/>
      <c r="B143" s="70"/>
      <c r="AI143" s="86"/>
      <c r="AJ143" s="86"/>
      <c r="AK143" s="86"/>
      <c r="AL143" s="86"/>
      <c r="AM143" s="86"/>
      <c r="AN143" s="86"/>
      <c r="AO143" s="86"/>
      <c r="AP143" s="86"/>
      <c r="AQ143" s="86"/>
      <c r="AR143" s="86"/>
      <c r="AS143" s="86"/>
      <c r="AT143" s="86"/>
      <c r="AU143" s="86"/>
      <c r="AV143" s="86"/>
      <c r="AW143" s="86"/>
      <c r="AX143" s="86"/>
      <c r="AY143" s="86"/>
      <c r="AZ143" s="86"/>
    </row>
    <row r="144" spans="1:52" s="200" customFormat="1">
      <c r="A144" s="70"/>
      <c r="B144" s="70"/>
      <c r="AI144" s="86"/>
      <c r="AJ144" s="86"/>
      <c r="AK144" s="86"/>
      <c r="AL144" s="86"/>
      <c r="AM144" s="86"/>
      <c r="AN144" s="86"/>
      <c r="AO144" s="86"/>
      <c r="AP144" s="86"/>
      <c r="AQ144" s="86"/>
      <c r="AR144" s="86"/>
      <c r="AS144" s="86"/>
      <c r="AT144" s="86"/>
      <c r="AU144" s="86"/>
      <c r="AV144" s="86"/>
      <c r="AW144" s="86"/>
      <c r="AX144" s="86"/>
      <c r="AY144" s="86"/>
      <c r="AZ144" s="86"/>
    </row>
    <row r="145" spans="1:52" s="200" customFormat="1">
      <c r="A145" s="70"/>
      <c r="B145" s="70"/>
      <c r="AI145" s="86"/>
      <c r="AJ145" s="86"/>
      <c r="AK145" s="86"/>
      <c r="AL145" s="86"/>
      <c r="AM145" s="86"/>
      <c r="AN145" s="86"/>
      <c r="AO145" s="86"/>
      <c r="AP145" s="86"/>
      <c r="AQ145" s="86"/>
      <c r="AR145" s="86"/>
      <c r="AS145" s="86"/>
      <c r="AT145" s="86"/>
      <c r="AU145" s="86"/>
      <c r="AV145" s="86"/>
      <c r="AW145" s="86"/>
      <c r="AX145" s="86"/>
      <c r="AY145" s="86"/>
      <c r="AZ145" s="86"/>
    </row>
    <row r="146" spans="1:52" s="200" customFormat="1">
      <c r="A146" s="70"/>
      <c r="B146" s="70"/>
      <c r="AI146" s="86"/>
      <c r="AJ146" s="86"/>
      <c r="AK146" s="86"/>
      <c r="AL146" s="86"/>
      <c r="AM146" s="86"/>
      <c r="AN146" s="86"/>
      <c r="AO146" s="86"/>
      <c r="AP146" s="86"/>
      <c r="AQ146" s="86"/>
      <c r="AR146" s="86"/>
      <c r="AS146" s="86"/>
      <c r="AT146" s="86"/>
      <c r="AU146" s="86"/>
      <c r="AV146" s="86"/>
      <c r="AW146" s="86"/>
      <c r="AX146" s="86"/>
      <c r="AY146" s="86"/>
      <c r="AZ146" s="86"/>
    </row>
    <row r="147" spans="1:52" s="200" customFormat="1">
      <c r="A147" s="70"/>
      <c r="B147" s="70"/>
      <c r="AI147" s="86"/>
      <c r="AJ147" s="86"/>
      <c r="AK147" s="86"/>
      <c r="AL147" s="86"/>
      <c r="AM147" s="86"/>
      <c r="AN147" s="86"/>
      <c r="AO147" s="86"/>
      <c r="AP147" s="86"/>
      <c r="AQ147" s="86"/>
      <c r="AR147" s="86"/>
      <c r="AS147" s="86"/>
      <c r="AT147" s="86"/>
      <c r="AU147" s="86"/>
      <c r="AV147" s="86"/>
      <c r="AW147" s="86"/>
      <c r="AX147" s="86"/>
      <c r="AY147" s="86"/>
      <c r="AZ147" s="86"/>
    </row>
    <row r="148" spans="1:52" s="200" customFormat="1">
      <c r="A148" s="70"/>
      <c r="B148" s="70"/>
      <c r="AI148" s="86"/>
      <c r="AJ148" s="86"/>
      <c r="AK148" s="86"/>
      <c r="AL148" s="86"/>
      <c r="AM148" s="86"/>
      <c r="AN148" s="86"/>
      <c r="AO148" s="86"/>
      <c r="AP148" s="86"/>
      <c r="AQ148" s="86"/>
      <c r="AR148" s="86"/>
      <c r="AS148" s="86"/>
      <c r="AT148" s="86"/>
      <c r="AU148" s="86"/>
      <c r="AV148" s="86"/>
      <c r="AW148" s="86"/>
      <c r="AX148" s="86"/>
      <c r="AY148" s="86"/>
      <c r="AZ148" s="86"/>
    </row>
    <row r="149" spans="1:52" s="200" customFormat="1">
      <c r="A149" s="70"/>
      <c r="B149" s="70"/>
      <c r="AI149" s="86"/>
      <c r="AJ149" s="86"/>
      <c r="AK149" s="86"/>
      <c r="AL149" s="86"/>
      <c r="AM149" s="86"/>
      <c r="AN149" s="86"/>
      <c r="AO149" s="86"/>
      <c r="AP149" s="86"/>
      <c r="AQ149" s="86"/>
      <c r="AR149" s="86"/>
      <c r="AS149" s="86"/>
      <c r="AT149" s="86"/>
      <c r="AU149" s="86"/>
      <c r="AV149" s="86"/>
      <c r="AW149" s="86"/>
      <c r="AX149" s="86"/>
      <c r="AY149" s="86"/>
      <c r="AZ149" s="86"/>
    </row>
    <row r="150" spans="1:52" s="200" customFormat="1">
      <c r="A150" s="70"/>
      <c r="B150" s="70"/>
      <c r="AI150" s="86"/>
      <c r="AJ150" s="86"/>
      <c r="AK150" s="86"/>
      <c r="AL150" s="86"/>
      <c r="AM150" s="86"/>
      <c r="AN150" s="86"/>
      <c r="AO150" s="86"/>
      <c r="AP150" s="86"/>
      <c r="AQ150" s="86"/>
      <c r="AR150" s="86"/>
      <c r="AS150" s="86"/>
      <c r="AT150" s="86"/>
      <c r="AU150" s="86"/>
      <c r="AV150" s="86"/>
      <c r="AW150" s="86"/>
      <c r="AX150" s="86"/>
      <c r="AY150" s="86"/>
      <c r="AZ150" s="86"/>
    </row>
    <row r="151" spans="1:52" s="200" customFormat="1">
      <c r="A151" s="70"/>
      <c r="B151" s="70"/>
      <c r="AI151" s="86"/>
      <c r="AJ151" s="86"/>
      <c r="AK151" s="86"/>
      <c r="AL151" s="86"/>
      <c r="AM151" s="86"/>
      <c r="AN151" s="86"/>
      <c r="AO151" s="86"/>
      <c r="AP151" s="86"/>
      <c r="AQ151" s="86"/>
      <c r="AR151" s="86"/>
      <c r="AS151" s="86"/>
      <c r="AT151" s="86"/>
      <c r="AU151" s="86"/>
      <c r="AV151" s="86"/>
      <c r="AW151" s="86"/>
      <c r="AX151" s="86"/>
      <c r="AY151" s="86"/>
      <c r="AZ151" s="86"/>
    </row>
    <row r="152" spans="1:52" s="200" customFormat="1">
      <c r="A152" s="70"/>
      <c r="B152" s="70"/>
      <c r="AI152" s="86"/>
      <c r="AJ152" s="86"/>
      <c r="AK152" s="86"/>
      <c r="AL152" s="86"/>
      <c r="AM152" s="86"/>
      <c r="AN152" s="86"/>
      <c r="AO152" s="86"/>
      <c r="AP152" s="86"/>
      <c r="AQ152" s="86"/>
      <c r="AR152" s="86"/>
      <c r="AS152" s="86"/>
      <c r="AT152" s="86"/>
      <c r="AU152" s="86"/>
      <c r="AV152" s="86"/>
      <c r="AW152" s="86"/>
      <c r="AX152" s="86"/>
      <c r="AY152" s="86"/>
      <c r="AZ152" s="86"/>
    </row>
    <row r="153" spans="1:52" s="200" customFormat="1">
      <c r="A153" s="70"/>
      <c r="B153" s="70"/>
      <c r="AI153" s="86"/>
      <c r="AJ153" s="86"/>
      <c r="AK153" s="86"/>
      <c r="AL153" s="86"/>
      <c r="AM153" s="86"/>
      <c r="AN153" s="86"/>
      <c r="AO153" s="86"/>
      <c r="AP153" s="86"/>
      <c r="AQ153" s="86"/>
      <c r="AR153" s="86"/>
      <c r="AS153" s="86"/>
      <c r="AT153" s="86"/>
      <c r="AU153" s="86"/>
      <c r="AV153" s="86"/>
      <c r="AW153" s="86"/>
      <c r="AX153" s="86"/>
      <c r="AY153" s="86"/>
      <c r="AZ153" s="86"/>
    </row>
    <row r="154" spans="1:52" s="200" customFormat="1">
      <c r="A154" s="70"/>
      <c r="B154" s="70"/>
      <c r="AI154" s="86"/>
      <c r="AJ154" s="86"/>
      <c r="AK154" s="86"/>
      <c r="AL154" s="86"/>
      <c r="AM154" s="86"/>
      <c r="AN154" s="86"/>
      <c r="AO154" s="86"/>
      <c r="AP154" s="86"/>
      <c r="AQ154" s="86"/>
      <c r="AR154" s="86"/>
      <c r="AS154" s="86"/>
      <c r="AT154" s="86"/>
      <c r="AU154" s="86"/>
      <c r="AV154" s="86"/>
      <c r="AW154" s="86"/>
      <c r="AX154" s="86"/>
      <c r="AY154" s="86"/>
      <c r="AZ154" s="86"/>
    </row>
    <row r="155" spans="1:52" s="200" customFormat="1">
      <c r="A155" s="70"/>
      <c r="B155" s="70"/>
      <c r="AI155" s="86"/>
      <c r="AJ155" s="86"/>
      <c r="AK155" s="86"/>
      <c r="AL155" s="86"/>
      <c r="AM155" s="86"/>
      <c r="AN155" s="86"/>
      <c r="AO155" s="86"/>
      <c r="AP155" s="86"/>
      <c r="AQ155" s="86"/>
      <c r="AR155" s="86"/>
      <c r="AS155" s="86"/>
      <c r="AT155" s="86"/>
      <c r="AU155" s="86"/>
      <c r="AV155" s="86"/>
      <c r="AW155" s="86"/>
      <c r="AX155" s="86"/>
      <c r="AY155" s="86"/>
      <c r="AZ155" s="86"/>
    </row>
    <row r="156" spans="1:52" s="200" customFormat="1">
      <c r="A156" s="70"/>
      <c r="B156" s="70"/>
      <c r="AI156" s="86"/>
      <c r="AJ156" s="86"/>
      <c r="AK156" s="86"/>
      <c r="AL156" s="86"/>
      <c r="AM156" s="86"/>
      <c r="AN156" s="86"/>
      <c r="AO156" s="86"/>
      <c r="AP156" s="86"/>
      <c r="AQ156" s="86"/>
      <c r="AR156" s="86"/>
      <c r="AS156" s="86"/>
      <c r="AT156" s="86"/>
      <c r="AU156" s="86"/>
      <c r="AV156" s="86"/>
      <c r="AW156" s="86"/>
      <c r="AX156" s="86"/>
      <c r="AY156" s="86"/>
      <c r="AZ156" s="86"/>
    </row>
    <row r="157" spans="1:52" s="200" customFormat="1">
      <c r="A157" s="70"/>
      <c r="B157" s="70"/>
      <c r="AI157" s="86"/>
      <c r="AJ157" s="86"/>
      <c r="AK157" s="86"/>
      <c r="AL157" s="86"/>
      <c r="AM157" s="86"/>
      <c r="AN157" s="86"/>
      <c r="AO157" s="86"/>
      <c r="AP157" s="86"/>
      <c r="AQ157" s="86"/>
      <c r="AR157" s="86"/>
      <c r="AS157" s="86"/>
      <c r="AT157" s="86"/>
      <c r="AU157" s="86"/>
      <c r="AV157" s="86"/>
      <c r="AW157" s="86"/>
      <c r="AX157" s="86"/>
      <c r="AY157" s="86"/>
      <c r="AZ157" s="86"/>
    </row>
    <row r="158" spans="1:52" s="200" customFormat="1">
      <c r="A158" s="70"/>
      <c r="B158" s="70"/>
      <c r="AI158" s="86"/>
      <c r="AJ158" s="86"/>
      <c r="AK158" s="86"/>
      <c r="AL158" s="86"/>
      <c r="AM158" s="86"/>
      <c r="AN158" s="86"/>
      <c r="AO158" s="86"/>
      <c r="AP158" s="86"/>
      <c r="AQ158" s="86"/>
      <c r="AR158" s="86"/>
      <c r="AS158" s="86"/>
      <c r="AT158" s="86"/>
      <c r="AU158" s="86"/>
      <c r="AV158" s="86"/>
      <c r="AW158" s="86"/>
      <c r="AX158" s="86"/>
      <c r="AY158" s="86"/>
      <c r="AZ158" s="86"/>
    </row>
    <row r="159" spans="1:52" s="200" customFormat="1">
      <c r="A159" s="70"/>
      <c r="B159" s="70"/>
      <c r="AI159" s="86"/>
      <c r="AJ159" s="86"/>
      <c r="AK159" s="86"/>
      <c r="AL159" s="86"/>
      <c r="AM159" s="86"/>
      <c r="AN159" s="86"/>
      <c r="AO159" s="86"/>
      <c r="AP159" s="86"/>
      <c r="AQ159" s="86"/>
      <c r="AR159" s="86"/>
      <c r="AS159" s="86"/>
      <c r="AT159" s="86"/>
      <c r="AU159" s="86"/>
      <c r="AV159" s="86"/>
      <c r="AW159" s="86"/>
      <c r="AX159" s="86"/>
      <c r="AY159" s="86"/>
      <c r="AZ159" s="86"/>
    </row>
    <row r="160" spans="1:52" s="200" customFormat="1">
      <c r="A160" s="70"/>
      <c r="B160" s="70"/>
      <c r="AI160" s="86"/>
      <c r="AJ160" s="86"/>
      <c r="AK160" s="86"/>
      <c r="AL160" s="86"/>
      <c r="AM160" s="86"/>
      <c r="AN160" s="86"/>
      <c r="AO160" s="86"/>
      <c r="AP160" s="86"/>
      <c r="AQ160" s="86"/>
      <c r="AR160" s="86"/>
      <c r="AS160" s="86"/>
      <c r="AT160" s="86"/>
      <c r="AU160" s="86"/>
      <c r="AV160" s="86"/>
      <c r="AW160" s="86"/>
      <c r="AX160" s="86"/>
      <c r="AY160" s="86"/>
      <c r="AZ160" s="86"/>
    </row>
    <row r="161" spans="1:52" s="200" customFormat="1">
      <c r="A161" s="70"/>
      <c r="B161" s="70"/>
      <c r="AI161" s="86"/>
      <c r="AJ161" s="86"/>
      <c r="AK161" s="86"/>
      <c r="AL161" s="86"/>
      <c r="AM161" s="86"/>
      <c r="AN161" s="86"/>
      <c r="AO161" s="86"/>
      <c r="AP161" s="86"/>
      <c r="AQ161" s="86"/>
      <c r="AR161" s="86"/>
      <c r="AS161" s="86"/>
      <c r="AT161" s="86"/>
      <c r="AU161" s="86"/>
      <c r="AV161" s="86"/>
      <c r="AW161" s="86"/>
      <c r="AX161" s="86"/>
      <c r="AY161" s="86"/>
      <c r="AZ161" s="86"/>
    </row>
    <row r="162" spans="1:52" s="200" customFormat="1">
      <c r="A162" s="70"/>
      <c r="B162" s="70"/>
      <c r="AI162" s="86"/>
      <c r="AJ162" s="86"/>
      <c r="AK162" s="86"/>
      <c r="AL162" s="86"/>
      <c r="AM162" s="86"/>
      <c r="AN162" s="86"/>
      <c r="AO162" s="86"/>
      <c r="AP162" s="86"/>
      <c r="AQ162" s="86"/>
      <c r="AR162" s="86"/>
      <c r="AS162" s="86"/>
      <c r="AT162" s="86"/>
      <c r="AU162" s="86"/>
      <c r="AV162" s="86"/>
      <c r="AW162" s="86"/>
      <c r="AX162" s="86"/>
      <c r="AY162" s="86"/>
      <c r="AZ162" s="86"/>
    </row>
    <row r="163" spans="1:52" s="200" customFormat="1">
      <c r="A163" s="70"/>
      <c r="B163" s="70"/>
      <c r="AI163" s="86"/>
      <c r="AJ163" s="86"/>
      <c r="AK163" s="86"/>
      <c r="AL163" s="86"/>
      <c r="AM163" s="86"/>
      <c r="AN163" s="86"/>
      <c r="AO163" s="86"/>
      <c r="AP163" s="86"/>
      <c r="AQ163" s="86"/>
      <c r="AR163" s="86"/>
      <c r="AS163" s="86"/>
      <c r="AT163" s="86"/>
      <c r="AU163" s="86"/>
      <c r="AV163" s="86"/>
      <c r="AW163" s="86"/>
      <c r="AX163" s="86"/>
      <c r="AY163" s="86"/>
      <c r="AZ163" s="86"/>
    </row>
    <row r="164" spans="1:52" s="200" customFormat="1">
      <c r="A164" s="70"/>
      <c r="B164" s="70"/>
      <c r="AI164" s="86"/>
      <c r="AJ164" s="86"/>
      <c r="AK164" s="86"/>
      <c r="AL164" s="86"/>
      <c r="AM164" s="86"/>
      <c r="AN164" s="86"/>
      <c r="AO164" s="86"/>
      <c r="AP164" s="86"/>
      <c r="AQ164" s="86"/>
      <c r="AR164" s="86"/>
      <c r="AS164" s="86"/>
      <c r="AT164" s="86"/>
      <c r="AU164" s="86"/>
      <c r="AV164" s="86"/>
      <c r="AW164" s="86"/>
      <c r="AX164" s="86"/>
      <c r="AY164" s="86"/>
      <c r="AZ164" s="86"/>
    </row>
    <row r="165" spans="1:52" s="200" customFormat="1">
      <c r="A165" s="70"/>
      <c r="B165" s="70"/>
      <c r="AI165" s="86"/>
      <c r="AJ165" s="86"/>
      <c r="AK165" s="86"/>
      <c r="AL165" s="86"/>
      <c r="AM165" s="86"/>
      <c r="AN165" s="86"/>
      <c r="AO165" s="86"/>
      <c r="AP165" s="86"/>
      <c r="AQ165" s="86"/>
      <c r="AR165" s="86"/>
      <c r="AS165" s="86"/>
      <c r="AT165" s="86"/>
      <c r="AU165" s="86"/>
      <c r="AV165" s="86"/>
      <c r="AW165" s="86"/>
      <c r="AX165" s="86"/>
      <c r="AY165" s="86"/>
      <c r="AZ165" s="86"/>
    </row>
    <row r="166" spans="1:52" s="200" customFormat="1">
      <c r="A166" s="70"/>
      <c r="B166" s="70"/>
      <c r="AI166" s="86"/>
      <c r="AJ166" s="86"/>
      <c r="AK166" s="86"/>
      <c r="AL166" s="86"/>
      <c r="AM166" s="86"/>
      <c r="AN166" s="86"/>
      <c r="AO166" s="86"/>
      <c r="AP166" s="86"/>
      <c r="AQ166" s="86"/>
      <c r="AR166" s="86"/>
      <c r="AS166" s="86"/>
      <c r="AT166" s="86"/>
      <c r="AU166" s="86"/>
      <c r="AV166" s="86"/>
      <c r="AW166" s="86"/>
      <c r="AX166" s="86"/>
      <c r="AY166" s="86"/>
      <c r="AZ166" s="86"/>
    </row>
    <row r="167" spans="1:52" s="200" customFormat="1">
      <c r="A167" s="70"/>
      <c r="B167" s="70"/>
      <c r="AI167" s="86"/>
      <c r="AJ167" s="86"/>
      <c r="AK167" s="86"/>
      <c r="AL167" s="86"/>
      <c r="AM167" s="86"/>
      <c r="AN167" s="86"/>
      <c r="AO167" s="86"/>
      <c r="AP167" s="86"/>
      <c r="AQ167" s="86"/>
      <c r="AR167" s="86"/>
      <c r="AS167" s="86"/>
      <c r="AT167" s="86"/>
      <c r="AU167" s="86"/>
      <c r="AV167" s="86"/>
      <c r="AW167" s="86"/>
      <c r="AX167" s="86"/>
      <c r="AY167" s="86"/>
      <c r="AZ167" s="86"/>
    </row>
    <row r="168" spans="1:52" s="200" customFormat="1">
      <c r="A168" s="70"/>
      <c r="B168" s="70"/>
      <c r="AI168" s="86"/>
      <c r="AJ168" s="86"/>
      <c r="AK168" s="86"/>
      <c r="AL168" s="86"/>
      <c r="AM168" s="86"/>
      <c r="AN168" s="86"/>
      <c r="AO168" s="86"/>
      <c r="AP168" s="86"/>
      <c r="AQ168" s="86"/>
      <c r="AR168" s="86"/>
      <c r="AS168" s="86"/>
      <c r="AT168" s="86"/>
      <c r="AU168" s="86"/>
      <c r="AV168" s="86"/>
      <c r="AW168" s="86"/>
      <c r="AX168" s="86"/>
      <c r="AY168" s="86"/>
      <c r="AZ168" s="86"/>
    </row>
    <row r="169" spans="1:52" s="200" customFormat="1">
      <c r="A169" s="70"/>
      <c r="B169" s="70"/>
      <c r="AI169" s="86"/>
      <c r="AJ169" s="86"/>
      <c r="AK169" s="86"/>
      <c r="AL169" s="86"/>
      <c r="AM169" s="86"/>
      <c r="AN169" s="86"/>
      <c r="AO169" s="86"/>
      <c r="AP169" s="86"/>
      <c r="AQ169" s="86"/>
      <c r="AR169" s="86"/>
      <c r="AS169" s="86"/>
      <c r="AT169" s="86"/>
      <c r="AU169" s="86"/>
      <c r="AV169" s="86"/>
      <c r="AW169" s="86"/>
      <c r="AX169" s="86"/>
      <c r="AY169" s="86"/>
      <c r="AZ169" s="86"/>
    </row>
    <row r="170" spans="1:52" s="200" customFormat="1">
      <c r="A170" s="70"/>
      <c r="B170" s="70"/>
      <c r="AI170" s="86"/>
      <c r="AJ170" s="86"/>
      <c r="AK170" s="86"/>
      <c r="AL170" s="86"/>
      <c r="AM170" s="86"/>
      <c r="AN170" s="86"/>
      <c r="AO170" s="86"/>
      <c r="AP170" s="86"/>
      <c r="AQ170" s="86"/>
      <c r="AR170" s="86"/>
      <c r="AS170" s="86"/>
      <c r="AT170" s="86"/>
      <c r="AU170" s="86"/>
      <c r="AV170" s="86"/>
      <c r="AW170" s="86"/>
      <c r="AX170" s="86"/>
      <c r="AY170" s="86"/>
      <c r="AZ170" s="86"/>
    </row>
    <row r="171" spans="1:52" s="200" customFormat="1">
      <c r="A171" s="70"/>
      <c r="B171" s="70"/>
      <c r="AI171" s="86"/>
      <c r="AJ171" s="86"/>
      <c r="AK171" s="86"/>
      <c r="AL171" s="86"/>
      <c r="AM171" s="86"/>
      <c r="AN171" s="86"/>
      <c r="AO171" s="86"/>
      <c r="AP171" s="86"/>
      <c r="AQ171" s="86"/>
      <c r="AR171" s="86"/>
      <c r="AS171" s="86"/>
      <c r="AT171" s="86"/>
      <c r="AU171" s="86"/>
      <c r="AV171" s="86"/>
      <c r="AW171" s="86"/>
      <c r="AX171" s="86"/>
      <c r="AY171" s="86"/>
      <c r="AZ171" s="86"/>
    </row>
    <row r="172" spans="1:52" s="200" customFormat="1">
      <c r="A172" s="70"/>
      <c r="B172" s="70"/>
      <c r="AI172" s="86"/>
      <c r="AJ172" s="86"/>
      <c r="AK172" s="86"/>
      <c r="AL172" s="86"/>
      <c r="AM172" s="86"/>
      <c r="AN172" s="86"/>
      <c r="AO172" s="86"/>
      <c r="AP172" s="86"/>
      <c r="AQ172" s="86"/>
      <c r="AR172" s="86"/>
      <c r="AS172" s="86"/>
      <c r="AT172" s="86"/>
      <c r="AU172" s="86"/>
      <c r="AV172" s="86"/>
      <c r="AW172" s="86"/>
      <c r="AX172" s="86"/>
      <c r="AY172" s="86"/>
      <c r="AZ172" s="86"/>
    </row>
    <row r="173" spans="1:52" s="200" customFormat="1">
      <c r="A173" s="70"/>
      <c r="B173" s="70"/>
      <c r="AI173" s="86"/>
      <c r="AJ173" s="86"/>
      <c r="AK173" s="86"/>
      <c r="AL173" s="86"/>
      <c r="AM173" s="86"/>
      <c r="AN173" s="86"/>
      <c r="AO173" s="86"/>
      <c r="AP173" s="86"/>
      <c r="AQ173" s="86"/>
      <c r="AR173" s="86"/>
      <c r="AS173" s="86"/>
      <c r="AT173" s="86"/>
      <c r="AU173" s="86"/>
      <c r="AV173" s="86"/>
      <c r="AW173" s="86"/>
      <c r="AX173" s="86"/>
      <c r="AY173" s="86"/>
      <c r="AZ173" s="86"/>
    </row>
    <row r="174" spans="1:52" s="200" customFormat="1">
      <c r="A174" s="70"/>
      <c r="B174" s="70"/>
      <c r="AI174" s="86"/>
      <c r="AJ174" s="86"/>
      <c r="AK174" s="86"/>
      <c r="AL174" s="86"/>
      <c r="AM174" s="86"/>
      <c r="AN174" s="86"/>
      <c r="AO174" s="86"/>
      <c r="AP174" s="86"/>
      <c r="AQ174" s="86"/>
      <c r="AR174" s="86"/>
      <c r="AS174" s="86"/>
      <c r="AT174" s="86"/>
      <c r="AU174" s="86"/>
      <c r="AV174" s="86"/>
      <c r="AW174" s="86"/>
      <c r="AX174" s="86"/>
      <c r="AY174" s="86"/>
      <c r="AZ174" s="86"/>
    </row>
    <row r="175" spans="1:52" s="200" customFormat="1">
      <c r="A175" s="70"/>
      <c r="B175" s="70"/>
      <c r="AI175" s="86"/>
      <c r="AJ175" s="86"/>
      <c r="AK175" s="86"/>
      <c r="AL175" s="86"/>
      <c r="AM175" s="86"/>
      <c r="AN175" s="86"/>
      <c r="AO175" s="86"/>
      <c r="AP175" s="86"/>
      <c r="AQ175" s="86"/>
      <c r="AR175" s="86"/>
      <c r="AS175" s="86"/>
      <c r="AT175" s="86"/>
      <c r="AU175" s="86"/>
      <c r="AV175" s="86"/>
      <c r="AW175" s="86"/>
      <c r="AX175" s="86"/>
      <c r="AY175" s="86"/>
      <c r="AZ175" s="86"/>
    </row>
    <row r="176" spans="1:52" s="200" customFormat="1">
      <c r="A176" s="70"/>
      <c r="B176" s="70"/>
      <c r="AI176" s="86"/>
      <c r="AJ176" s="86"/>
      <c r="AK176" s="86"/>
      <c r="AL176" s="86"/>
      <c r="AM176" s="86"/>
      <c r="AN176" s="86"/>
      <c r="AO176" s="86"/>
      <c r="AP176" s="86"/>
      <c r="AQ176" s="86"/>
      <c r="AR176" s="86"/>
      <c r="AS176" s="86"/>
      <c r="AT176" s="86"/>
      <c r="AU176" s="86"/>
      <c r="AV176" s="86"/>
      <c r="AW176" s="86"/>
      <c r="AX176" s="86"/>
      <c r="AY176" s="86"/>
      <c r="AZ176" s="86"/>
    </row>
    <row r="177" spans="1:52" s="200" customFormat="1">
      <c r="A177" s="70"/>
      <c r="B177" s="70"/>
      <c r="AI177" s="86"/>
      <c r="AJ177" s="86"/>
      <c r="AK177" s="86"/>
      <c r="AL177" s="86"/>
      <c r="AM177" s="86"/>
      <c r="AN177" s="86"/>
      <c r="AO177" s="86"/>
      <c r="AP177" s="86"/>
      <c r="AQ177" s="86"/>
      <c r="AR177" s="86"/>
      <c r="AS177" s="86"/>
      <c r="AT177" s="86"/>
      <c r="AU177" s="86"/>
      <c r="AV177" s="86"/>
      <c r="AW177" s="86"/>
      <c r="AX177" s="86"/>
      <c r="AY177" s="86"/>
      <c r="AZ177" s="86"/>
    </row>
    <row r="178" spans="1:52" s="200" customFormat="1">
      <c r="A178" s="70"/>
      <c r="B178" s="70"/>
      <c r="AI178" s="86"/>
      <c r="AJ178" s="86"/>
      <c r="AK178" s="86"/>
      <c r="AL178" s="86"/>
      <c r="AM178" s="86"/>
      <c r="AN178" s="86"/>
      <c r="AO178" s="86"/>
      <c r="AP178" s="86"/>
      <c r="AQ178" s="86"/>
      <c r="AR178" s="86"/>
      <c r="AS178" s="86"/>
      <c r="AT178" s="86"/>
      <c r="AU178" s="86"/>
      <c r="AV178" s="86"/>
      <c r="AW178" s="86"/>
      <c r="AX178" s="86"/>
      <c r="AY178" s="86"/>
      <c r="AZ178" s="86"/>
    </row>
    <row r="179" spans="1:52" s="200" customFormat="1">
      <c r="A179" s="70"/>
      <c r="B179" s="70"/>
      <c r="AI179" s="86"/>
      <c r="AJ179" s="86"/>
      <c r="AK179" s="86"/>
      <c r="AL179" s="86"/>
      <c r="AM179" s="86"/>
      <c r="AN179" s="86"/>
      <c r="AO179" s="86"/>
      <c r="AP179" s="86"/>
      <c r="AQ179" s="86"/>
      <c r="AR179" s="86"/>
      <c r="AS179" s="86"/>
      <c r="AT179" s="86"/>
      <c r="AU179" s="86"/>
      <c r="AV179" s="86"/>
      <c r="AW179" s="86"/>
      <c r="AX179" s="86"/>
      <c r="AY179" s="86"/>
      <c r="AZ179" s="86"/>
    </row>
    <row r="180" spans="1:52" s="200" customFormat="1">
      <c r="A180" s="70"/>
      <c r="B180" s="70"/>
      <c r="AI180" s="86"/>
      <c r="AJ180" s="86"/>
      <c r="AK180" s="86"/>
      <c r="AL180" s="86"/>
      <c r="AM180" s="86"/>
      <c r="AN180" s="86"/>
      <c r="AO180" s="86"/>
      <c r="AP180" s="86"/>
      <c r="AQ180" s="86"/>
      <c r="AR180" s="86"/>
      <c r="AS180" s="86"/>
      <c r="AT180" s="86"/>
      <c r="AU180" s="86"/>
      <c r="AV180" s="86"/>
      <c r="AW180" s="86"/>
      <c r="AX180" s="86"/>
      <c r="AY180" s="86"/>
      <c r="AZ180" s="86"/>
    </row>
    <row r="181" spans="1:52" s="200" customFormat="1">
      <c r="A181" s="70"/>
      <c r="B181" s="70"/>
      <c r="AI181" s="86"/>
      <c r="AJ181" s="86"/>
      <c r="AK181" s="86"/>
      <c r="AL181" s="86"/>
      <c r="AM181" s="86"/>
      <c r="AN181" s="86"/>
      <c r="AO181" s="86"/>
      <c r="AP181" s="86"/>
      <c r="AQ181" s="86"/>
      <c r="AR181" s="86"/>
      <c r="AS181" s="86"/>
      <c r="AT181" s="86"/>
      <c r="AU181" s="86"/>
      <c r="AV181" s="86"/>
      <c r="AW181" s="86"/>
      <c r="AX181" s="86"/>
      <c r="AY181" s="86"/>
      <c r="AZ181" s="86"/>
    </row>
    <row r="182" spans="1:52" s="200" customFormat="1">
      <c r="A182" s="70"/>
      <c r="B182" s="70"/>
      <c r="AI182" s="86"/>
      <c r="AJ182" s="86"/>
      <c r="AK182" s="86"/>
      <c r="AL182" s="86"/>
      <c r="AM182" s="86"/>
      <c r="AN182" s="86"/>
      <c r="AO182" s="86"/>
      <c r="AP182" s="86"/>
      <c r="AQ182" s="86"/>
      <c r="AR182" s="86"/>
      <c r="AS182" s="86"/>
      <c r="AT182" s="86"/>
      <c r="AU182" s="86"/>
      <c r="AV182" s="86"/>
      <c r="AW182" s="86"/>
      <c r="AX182" s="86"/>
      <c r="AY182" s="86"/>
      <c r="AZ182" s="86"/>
    </row>
    <row r="183" spans="1:52" s="200" customFormat="1">
      <c r="A183" s="70"/>
      <c r="B183" s="70"/>
      <c r="AI183" s="86"/>
      <c r="AJ183" s="86"/>
      <c r="AK183" s="86"/>
      <c r="AL183" s="86"/>
      <c r="AM183" s="86"/>
      <c r="AN183" s="86"/>
      <c r="AO183" s="86"/>
      <c r="AP183" s="86"/>
      <c r="AQ183" s="86"/>
      <c r="AR183" s="86"/>
      <c r="AS183" s="86"/>
      <c r="AT183" s="86"/>
      <c r="AU183" s="86"/>
      <c r="AV183" s="86"/>
      <c r="AW183" s="86"/>
      <c r="AX183" s="86"/>
      <c r="AY183" s="86"/>
      <c r="AZ183" s="86"/>
    </row>
    <row r="184" spans="1:52" s="200" customFormat="1">
      <c r="A184" s="70"/>
      <c r="B184" s="70"/>
      <c r="AI184" s="86"/>
      <c r="AJ184" s="86"/>
      <c r="AK184" s="86"/>
      <c r="AL184" s="86"/>
      <c r="AM184" s="86"/>
      <c r="AN184" s="86"/>
      <c r="AO184" s="86"/>
      <c r="AP184" s="86"/>
      <c r="AQ184" s="86"/>
      <c r="AR184" s="86"/>
      <c r="AS184" s="86"/>
      <c r="AT184" s="86"/>
      <c r="AU184" s="86"/>
      <c r="AV184" s="86"/>
      <c r="AW184" s="86"/>
      <c r="AX184" s="86"/>
      <c r="AY184" s="86"/>
      <c r="AZ184" s="86"/>
    </row>
    <row r="185" spans="1:52" s="200" customFormat="1">
      <c r="A185" s="70"/>
      <c r="B185" s="70"/>
      <c r="AI185" s="86"/>
      <c r="AJ185" s="86"/>
      <c r="AK185" s="86"/>
      <c r="AL185" s="86"/>
      <c r="AM185" s="86"/>
      <c r="AN185" s="86"/>
      <c r="AO185" s="86"/>
      <c r="AP185" s="86"/>
      <c r="AQ185" s="86"/>
      <c r="AR185" s="86"/>
      <c r="AS185" s="86"/>
      <c r="AT185" s="86"/>
      <c r="AU185" s="86"/>
      <c r="AV185" s="86"/>
      <c r="AW185" s="86"/>
      <c r="AX185" s="86"/>
      <c r="AY185" s="86"/>
      <c r="AZ185" s="86"/>
    </row>
    <row r="186" spans="1:52" s="200" customFormat="1">
      <c r="A186" s="70"/>
      <c r="B186" s="70"/>
      <c r="AI186" s="86"/>
      <c r="AJ186" s="86"/>
      <c r="AK186" s="86"/>
      <c r="AL186" s="86"/>
      <c r="AM186" s="86"/>
      <c r="AN186" s="86"/>
      <c r="AO186" s="86"/>
      <c r="AP186" s="86"/>
      <c r="AQ186" s="86"/>
      <c r="AR186" s="86"/>
      <c r="AS186" s="86"/>
      <c r="AT186" s="86"/>
      <c r="AU186" s="86"/>
      <c r="AV186" s="86"/>
      <c r="AW186" s="86"/>
      <c r="AX186" s="86"/>
      <c r="AY186" s="86"/>
      <c r="AZ186" s="86"/>
    </row>
    <row r="187" spans="1:52" s="200" customFormat="1">
      <c r="A187" s="70"/>
      <c r="B187" s="70"/>
      <c r="AI187" s="86"/>
      <c r="AJ187" s="86"/>
      <c r="AK187" s="86"/>
      <c r="AL187" s="86"/>
      <c r="AM187" s="86"/>
      <c r="AN187" s="86"/>
      <c r="AO187" s="86"/>
      <c r="AP187" s="86"/>
      <c r="AQ187" s="86"/>
      <c r="AR187" s="86"/>
      <c r="AS187" s="86"/>
      <c r="AT187" s="86"/>
      <c r="AU187" s="86"/>
      <c r="AV187" s="86"/>
      <c r="AW187" s="86"/>
      <c r="AX187" s="86"/>
      <c r="AY187" s="86"/>
      <c r="AZ187" s="86"/>
    </row>
    <row r="188" spans="1:52" s="200" customFormat="1">
      <c r="A188" s="70"/>
      <c r="B188" s="70"/>
      <c r="AI188" s="86"/>
      <c r="AJ188" s="86"/>
      <c r="AK188" s="86"/>
      <c r="AL188" s="86"/>
      <c r="AM188" s="86"/>
      <c r="AN188" s="86"/>
      <c r="AO188" s="86"/>
      <c r="AP188" s="86"/>
      <c r="AQ188" s="86"/>
      <c r="AR188" s="86"/>
      <c r="AS188" s="86"/>
      <c r="AT188" s="86"/>
      <c r="AU188" s="86"/>
      <c r="AV188" s="86"/>
      <c r="AW188" s="86"/>
      <c r="AX188" s="86"/>
      <c r="AY188" s="86"/>
      <c r="AZ188" s="86"/>
    </row>
    <row r="189" spans="1:52" s="200" customFormat="1">
      <c r="A189" s="70"/>
      <c r="B189" s="70"/>
      <c r="AI189" s="86"/>
      <c r="AJ189" s="86"/>
      <c r="AK189" s="86"/>
      <c r="AL189" s="86"/>
      <c r="AM189" s="86"/>
      <c r="AN189" s="86"/>
      <c r="AO189" s="86"/>
      <c r="AP189" s="86"/>
      <c r="AQ189" s="86"/>
      <c r="AR189" s="86"/>
      <c r="AS189" s="86"/>
      <c r="AT189" s="86"/>
      <c r="AU189" s="86"/>
      <c r="AV189" s="86"/>
      <c r="AW189" s="86"/>
      <c r="AX189" s="86"/>
      <c r="AY189" s="86"/>
      <c r="AZ189" s="86"/>
    </row>
    <row r="190" spans="1:52" s="200" customFormat="1">
      <c r="A190" s="70"/>
      <c r="B190" s="70"/>
      <c r="AI190" s="86"/>
      <c r="AJ190" s="86"/>
      <c r="AK190" s="86"/>
      <c r="AL190" s="86"/>
      <c r="AM190" s="86"/>
      <c r="AN190" s="86"/>
      <c r="AO190" s="86"/>
      <c r="AP190" s="86"/>
      <c r="AQ190" s="86"/>
      <c r="AR190" s="86"/>
      <c r="AS190" s="86"/>
      <c r="AT190" s="86"/>
      <c r="AU190" s="86"/>
      <c r="AV190" s="86"/>
      <c r="AW190" s="86"/>
      <c r="AX190" s="86"/>
      <c r="AY190" s="86"/>
      <c r="AZ190" s="86"/>
    </row>
    <row r="191" spans="1:52" s="200" customFormat="1">
      <c r="A191" s="70"/>
      <c r="B191" s="70"/>
      <c r="AI191" s="86"/>
      <c r="AJ191" s="86"/>
      <c r="AK191" s="86"/>
      <c r="AL191" s="86"/>
      <c r="AM191" s="86"/>
      <c r="AN191" s="86"/>
      <c r="AO191" s="86"/>
      <c r="AP191" s="86"/>
      <c r="AQ191" s="86"/>
      <c r="AR191" s="86"/>
      <c r="AS191" s="86"/>
      <c r="AT191" s="86"/>
      <c r="AU191" s="86"/>
      <c r="AV191" s="86"/>
      <c r="AW191" s="86"/>
      <c r="AX191" s="86"/>
      <c r="AY191" s="86"/>
      <c r="AZ191" s="86"/>
    </row>
    <row r="192" spans="1:52" s="200" customFormat="1">
      <c r="A192" s="70"/>
      <c r="B192" s="70"/>
      <c r="AI192" s="86"/>
      <c r="AJ192" s="86"/>
      <c r="AK192" s="86"/>
      <c r="AL192" s="86"/>
      <c r="AM192" s="86"/>
      <c r="AN192" s="86"/>
      <c r="AO192" s="86"/>
      <c r="AP192" s="86"/>
      <c r="AQ192" s="86"/>
      <c r="AR192" s="86"/>
      <c r="AS192" s="86"/>
      <c r="AT192" s="86"/>
      <c r="AU192" s="86"/>
      <c r="AV192" s="86"/>
      <c r="AW192" s="86"/>
      <c r="AX192" s="86"/>
      <c r="AY192" s="86"/>
      <c r="AZ192" s="86"/>
    </row>
    <row r="193" spans="1:52" s="200" customFormat="1">
      <c r="A193" s="70"/>
      <c r="B193" s="70"/>
      <c r="AI193" s="86"/>
      <c r="AJ193" s="86"/>
      <c r="AK193" s="86"/>
      <c r="AL193" s="86"/>
      <c r="AM193" s="86"/>
      <c r="AN193" s="86"/>
      <c r="AO193" s="86"/>
      <c r="AP193" s="86"/>
      <c r="AQ193" s="86"/>
      <c r="AR193" s="86"/>
      <c r="AS193" s="86"/>
      <c r="AT193" s="86"/>
      <c r="AU193" s="86"/>
      <c r="AV193" s="86"/>
      <c r="AW193" s="86"/>
      <c r="AX193" s="86"/>
      <c r="AY193" s="86"/>
      <c r="AZ193" s="86"/>
    </row>
  </sheetData>
  <mergeCells count="103">
    <mergeCell ref="D43:F44"/>
    <mergeCell ref="G43:I43"/>
    <mergeCell ref="N43:AF44"/>
    <mergeCell ref="G44:I44"/>
    <mergeCell ref="D48:F49"/>
    <mergeCell ref="G48:I48"/>
    <mergeCell ref="D35:F35"/>
    <mergeCell ref="R39:S39"/>
    <mergeCell ref="T39:U39"/>
    <mergeCell ref="V39:W39"/>
    <mergeCell ref="Y39:Z39"/>
    <mergeCell ref="AB39:AC39"/>
    <mergeCell ref="AE39:AF39"/>
    <mergeCell ref="D68:H68"/>
    <mergeCell ref="D45:F45"/>
    <mergeCell ref="D62:F62"/>
    <mergeCell ref="G40:P40"/>
    <mergeCell ref="D40:F40"/>
    <mergeCell ref="G55:I55"/>
    <mergeCell ref="G53:I53"/>
    <mergeCell ref="G54:I54"/>
    <mergeCell ref="J53:S53"/>
    <mergeCell ref="D53:F55"/>
    <mergeCell ref="D59:F59"/>
    <mergeCell ref="G59:AF59"/>
    <mergeCell ref="D60:F60"/>
    <mergeCell ref="G60:AF60"/>
    <mergeCell ref="G56:I56"/>
    <mergeCell ref="D57:F57"/>
    <mergeCell ref="D58:AF58"/>
    <mergeCell ref="N48:AF49"/>
    <mergeCell ref="G49:I49"/>
    <mergeCell ref="J54:S54"/>
    <mergeCell ref="J55:S55"/>
    <mergeCell ref="D50:F50"/>
    <mergeCell ref="T57:Z57"/>
    <mergeCell ref="AA57:AC57"/>
    <mergeCell ref="D24:F25"/>
    <mergeCell ref="G24:AF25"/>
    <mergeCell ref="D23:F23"/>
    <mergeCell ref="V22:W22"/>
    <mergeCell ref="Y22:Z22"/>
    <mergeCell ref="D26:F27"/>
    <mergeCell ref="D39:F39"/>
    <mergeCell ref="AB22:AC22"/>
    <mergeCell ref="R22:S22"/>
    <mergeCell ref="D37:F37"/>
    <mergeCell ref="G37:AF37"/>
    <mergeCell ref="D38:F38"/>
    <mergeCell ref="G38:AF38"/>
    <mergeCell ref="G39:H39"/>
    <mergeCell ref="I39:J39"/>
    <mergeCell ref="L39:M39"/>
    <mergeCell ref="O22:P22"/>
    <mergeCell ref="T22:U22"/>
    <mergeCell ref="O39:P39"/>
    <mergeCell ref="D36:AF36"/>
    <mergeCell ref="D33:F34"/>
    <mergeCell ref="G33:I33"/>
    <mergeCell ref="N33:AF34"/>
    <mergeCell ref="G34:I34"/>
    <mergeCell ref="AD57:AE57"/>
    <mergeCell ref="D56:F56"/>
    <mergeCell ref="H57:I57"/>
    <mergeCell ref="K57:M57"/>
    <mergeCell ref="N57:P57"/>
    <mergeCell ref="Q57:S57"/>
    <mergeCell ref="T53:AF55"/>
    <mergeCell ref="D61:F61"/>
    <mergeCell ref="G61:H61"/>
    <mergeCell ref="I61:J61"/>
    <mergeCell ref="L61:M61"/>
    <mergeCell ref="O61:P61"/>
    <mergeCell ref="AE61:AF61"/>
    <mergeCell ref="R61:S61"/>
    <mergeCell ref="T61:U61"/>
    <mergeCell ref="V61:W61"/>
    <mergeCell ref="Y61:Z61"/>
    <mergeCell ref="AB61:AC61"/>
    <mergeCell ref="G8:AF8"/>
    <mergeCell ref="AA35:AC35"/>
    <mergeCell ref="AD35:AE35"/>
    <mergeCell ref="K35:M35"/>
    <mergeCell ref="Q35:S35"/>
    <mergeCell ref="N35:P35"/>
    <mergeCell ref="T35:Z35"/>
    <mergeCell ref="H35:I35"/>
    <mergeCell ref="G26:AF27"/>
    <mergeCell ref="K15:P15"/>
    <mergeCell ref="G18:I18"/>
    <mergeCell ref="G19:I19"/>
    <mergeCell ref="N18:AF19"/>
    <mergeCell ref="D15:I15"/>
    <mergeCell ref="D18:F19"/>
    <mergeCell ref="I22:J22"/>
    <mergeCell ref="G22:H22"/>
    <mergeCell ref="D22:F22"/>
    <mergeCell ref="D20:F20"/>
    <mergeCell ref="G20:AF20"/>
    <mergeCell ref="AE22:AF22"/>
    <mergeCell ref="L22:M22"/>
    <mergeCell ref="D21:F21"/>
    <mergeCell ref="G21:AF21"/>
  </mergeCells>
  <phoneticPr fontId="1"/>
  <conditionalFormatting sqref="D36">
    <cfRule type="expression" dxfId="56" priority="13">
      <formula>$G$34="〇"</formula>
    </cfRule>
  </conditionalFormatting>
  <conditionalFormatting sqref="D58">
    <cfRule type="expression" dxfId="55" priority="11">
      <formula>$G$55="〇"</formula>
    </cfRule>
  </conditionalFormatting>
  <conditionalFormatting sqref="G35:H35 J35:AF35 G37:AF38 I39:S39 V39:AF39 G40:AF40">
    <cfRule type="expression" dxfId="54" priority="21">
      <formula>$G$34="〇"</formula>
    </cfRule>
  </conditionalFormatting>
  <conditionalFormatting sqref="G39:H39">
    <cfRule type="expression" dxfId="53" priority="5">
      <formula>$G$34="〇"</formula>
    </cfRule>
  </conditionalFormatting>
  <conditionalFormatting sqref="G20:AF30">
    <cfRule type="expression" dxfId="52" priority="6">
      <formula>$G$19="〇"</formula>
    </cfRule>
  </conditionalFormatting>
  <conditionalFormatting sqref="G26:AF30">
    <cfRule type="expression" dxfId="51" priority="10">
      <formula>$G$17="〇"</formula>
    </cfRule>
  </conditionalFormatting>
  <conditionalFormatting sqref="G45:AF45">
    <cfRule type="expression" dxfId="50" priority="20">
      <formula>$G$44="〇"</formula>
    </cfRule>
  </conditionalFormatting>
  <conditionalFormatting sqref="G50:AF50">
    <cfRule type="expression" dxfId="49" priority="19">
      <formula>$G$49="〇"</formula>
    </cfRule>
  </conditionalFormatting>
  <conditionalFormatting sqref="G56:AF57 G59:AF62">
    <cfRule type="expression" dxfId="48" priority="14">
      <formula>$G$55="〇"</formula>
    </cfRule>
  </conditionalFormatting>
  <conditionalFormatting sqref="T22:U22">
    <cfRule type="expression" dxfId="47" priority="4">
      <formula>$G$19="〇"</formula>
    </cfRule>
  </conditionalFormatting>
  <conditionalFormatting sqref="T39:U39">
    <cfRule type="expression" dxfId="46" priority="3">
      <formula>$G$34="〇"</formula>
    </cfRule>
  </conditionalFormatting>
  <dataValidations xWindow="554" yWindow="355" count="5">
    <dataValidation type="list" allowBlank="1" showInputMessage="1" showErrorMessage="1" sqref="G18:I19 G53:I55 G48:I49 G43:I44 G33:I34" xr:uid="{00000000-0002-0000-0500-000000000000}">
      <formula1>$AJ$18:$AJ$19</formula1>
    </dataValidation>
    <dataValidation type="custom" allowBlank="1" showInputMessage="1" showErrorMessage="1" errorTitle="40歳未満が対象" error="評価項目⑦に記載する「80点以上の工事成績評定実績」の工事完成時の年齢が40歳未満の場合が対象です。" sqref="G56:I56" xr:uid="{00000000-0002-0000-0500-000001000000}">
      <formula1>G56&lt;40</formula1>
    </dataValidation>
    <dataValidation type="custom" allowBlank="1" showInputMessage="1" showErrorMessage="1" errorTitle="80点以上が対象" error="80点以上が対象です。_x000a_「総合評価方式に係る説明書」を確認してください。" sqref="AD35:AE35 AD57:AE57" xr:uid="{00000000-0002-0000-0500-000002000000}">
      <formula1>AD35&gt;79</formula1>
    </dataValidation>
    <dataValidation type="list" allowBlank="1" showInputMessage="1" showErrorMessage="1" promptTitle="元号選択" sqref="G22:H22 G39:H39" xr:uid="{00000000-0002-0000-0500-000003000000}">
      <formula1>"平成,令和"</formula1>
    </dataValidation>
    <dataValidation type="list" allowBlank="1" showInputMessage="1" showErrorMessage="1" sqref="T22:U22 G57 G61:H61 T61:U61" xr:uid="{00000000-0002-0000-0500-000004000000}">
      <formula1>"平成,令和"</formula1>
    </dataValidation>
  </dataValidations>
  <printOptions horizontalCentered="1"/>
  <pageMargins left="0.59055118110236227" right="0.78740157480314965" top="0.28999999999999998" bottom="0.38" header="0.31496062992125984" footer="0.2"/>
  <pageSetup paperSize="9" scale="62"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1C0EE7E0-F96F-4519-892F-CB2A1180E94F}">
            <xm:f>'（発注所属入力）'!$G$30=""</xm:f>
            <x14:dxf>
              <fill>
                <patternFill>
                  <bgColor theme="1" tint="0.499984740745262"/>
                </patternFill>
              </fill>
            </x14:dxf>
          </x14:cfRule>
          <xm:sqref>C18:AH30</xm:sqref>
        </x14:conditionalFormatting>
        <x14:conditionalFormatting xmlns:xm="http://schemas.microsoft.com/office/excel/2006/main">
          <x14:cfRule type="expression" priority="1" id="{FDEB6D2D-09FA-4AEA-89E1-7177F7AD359F}">
            <xm:f>'（発注所属入力）'!$G$31=""</xm:f>
            <x14:dxf>
              <fill>
                <patternFill>
                  <bgColor theme="1" tint="0.499984740745262"/>
                </patternFill>
              </fill>
            </x14:dxf>
          </x14:cfRule>
          <xm:sqref>C33:AH40</xm:sqref>
        </x14:conditionalFormatting>
        <x14:conditionalFormatting xmlns:xm="http://schemas.microsoft.com/office/excel/2006/main">
          <x14:cfRule type="expression" priority="9" id="{36A61250-B5C8-49E3-92EE-12D35DD64FD8}">
            <xm:f>'（発注所属入力）'!$G$32=" "</xm:f>
            <x14:dxf>
              <fill>
                <patternFill>
                  <bgColor theme="0" tint="-0.499984740745262"/>
                </patternFill>
              </fill>
            </x14:dxf>
          </x14:cfRule>
          <xm:sqref>C43:AH45</xm:sqref>
        </x14:conditionalFormatting>
        <x14:conditionalFormatting xmlns:xm="http://schemas.microsoft.com/office/excel/2006/main">
          <x14:cfRule type="expression" priority="8" id="{1D0EF02C-2973-4EA9-B48A-837DDA93C783}">
            <xm:f>'（発注所属入力）'!$G$33=" "</xm:f>
            <x14:dxf>
              <fill>
                <patternFill>
                  <bgColor theme="0" tint="-0.499984740745262"/>
                </patternFill>
              </fill>
            </x14:dxf>
          </x14:cfRule>
          <xm:sqref>C48:AH50</xm:sqref>
        </x14:conditionalFormatting>
        <x14:conditionalFormatting xmlns:xm="http://schemas.microsoft.com/office/excel/2006/main">
          <x14:cfRule type="expression" priority="7" id="{CD366FAA-91DA-476D-946D-4A674E627A46}">
            <xm:f>'（発注所属入力）'!$G$34=" "</xm:f>
            <x14:dxf>
              <fill>
                <patternFill>
                  <bgColor theme="0" tint="-0.499984740745262"/>
                </patternFill>
              </fill>
            </x14:dxf>
          </x14:cfRule>
          <xm:sqref>C53:AH62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Z174"/>
  <sheetViews>
    <sheetView view="pageBreakPreview" zoomScale="70" zoomScaleNormal="70" zoomScaleSheetLayoutView="70" workbookViewId="0">
      <selection activeCell="Y59" sqref="Y59"/>
    </sheetView>
  </sheetViews>
  <sheetFormatPr defaultColWidth="9" defaultRowHeight="18"/>
  <cols>
    <col min="1" max="1" width="9" style="70"/>
    <col min="2" max="2" width="2.19921875" style="85" customWidth="1"/>
    <col min="3" max="5" width="5.59765625" style="85" customWidth="1"/>
    <col min="6" max="31" width="3.69921875" style="85" customWidth="1"/>
    <col min="32" max="32" width="2.59765625" style="85" customWidth="1"/>
    <col min="33" max="33" width="6.597656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row>
    <row r="8" spans="1:51">
      <c r="B8" s="12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206"/>
      <c r="AF8" s="127"/>
    </row>
    <row r="9" spans="1:51" ht="19.2">
      <c r="B9" s="127"/>
      <c r="C9" s="111" t="s">
        <v>145</v>
      </c>
      <c r="D9" s="111"/>
      <c r="E9" s="111"/>
      <c r="F9" s="433" t="str">
        <f>+IF('技術資料表紙（入札参加者）'!E6=0,"商号又は名称：　　　　　　　　　　　　","商号又は名称："&amp;'技術資料表紙（入札参加者）'!E6)</f>
        <v>商号又は名称：　　　　　　　　　　　　</v>
      </c>
      <c r="G9" s="433"/>
      <c r="H9" s="433"/>
      <c r="I9" s="433"/>
      <c r="J9" s="433"/>
      <c r="K9" s="433"/>
      <c r="L9" s="433"/>
      <c r="M9" s="433"/>
      <c r="N9" s="433"/>
      <c r="O9" s="433"/>
      <c r="P9" s="433"/>
      <c r="Q9" s="433"/>
      <c r="R9" s="433"/>
      <c r="S9" s="433"/>
      <c r="T9" s="433"/>
      <c r="U9" s="433"/>
      <c r="V9" s="433"/>
      <c r="W9" s="433"/>
      <c r="X9" s="433"/>
      <c r="Y9" s="433"/>
      <c r="Z9" s="433"/>
      <c r="AA9" s="433"/>
      <c r="AB9" s="433"/>
      <c r="AC9" s="433"/>
      <c r="AD9" s="433"/>
      <c r="AE9" s="433"/>
      <c r="AF9" s="112"/>
    </row>
    <row r="10" spans="1:51">
      <c r="B10" s="127"/>
      <c r="C10" s="112"/>
      <c r="D10" s="112"/>
      <c r="E10" s="112"/>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112"/>
    </row>
    <row r="11" spans="1:51" ht="29.4">
      <c r="B11" s="127"/>
      <c r="C11" s="175" t="s">
        <v>153</v>
      </c>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row>
    <row r="12" spans="1:51" ht="25.2" customHeight="1">
      <c r="B12" s="127"/>
      <c r="C12" s="179" t="s">
        <v>179</v>
      </c>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row>
    <row r="13" spans="1:51" ht="25.2" customHeight="1">
      <c r="B13" s="127"/>
      <c r="C13" s="178" t="s">
        <v>172</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row>
    <row r="14" spans="1:51" ht="25.2" customHeight="1">
      <c r="B14" s="127"/>
      <c r="C14" s="186"/>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row>
    <row r="15" spans="1:51" s="82" customFormat="1" ht="25.2" customHeight="1" thickBot="1">
      <c r="A15" s="70"/>
      <c r="C15" s="83" t="s">
        <v>233</v>
      </c>
      <c r="D15" s="99"/>
      <c r="E15" s="99"/>
      <c r="F15" s="99"/>
      <c r="G15" s="99"/>
      <c r="AH15" s="84"/>
      <c r="AI15" s="84"/>
      <c r="AJ15" s="84"/>
      <c r="AK15" s="84"/>
      <c r="AL15" s="84"/>
      <c r="AM15" s="84"/>
      <c r="AN15" s="84"/>
      <c r="AO15" s="84"/>
      <c r="AP15" s="84"/>
      <c r="AQ15" s="84"/>
      <c r="AR15" s="84"/>
      <c r="AS15" s="84"/>
      <c r="AT15" s="84"/>
      <c r="AU15" s="84"/>
      <c r="AV15" s="84"/>
      <c r="AW15" s="84"/>
      <c r="AX15" s="84"/>
      <c r="AY15" s="84"/>
    </row>
    <row r="16" spans="1:51" ht="25.2" customHeight="1">
      <c r="B16" s="127"/>
      <c r="C16" s="592" t="s">
        <v>148</v>
      </c>
      <c r="D16" s="344"/>
      <c r="E16" s="345"/>
      <c r="F16" s="363"/>
      <c r="G16" s="364"/>
      <c r="H16" s="364"/>
      <c r="I16" s="32" t="s">
        <v>20</v>
      </c>
      <c r="J16" s="33"/>
      <c r="K16" s="33"/>
      <c r="L16" s="34"/>
      <c r="M16" s="374" t="str">
        <f>IF(COUNTBLANK(F16:H17)=6,"　←　該当する方に○",IF(COUNTBLANK(F16:H17)=4,"　←　どちらか一方に○",""))</f>
        <v>　←　該当する方に○</v>
      </c>
      <c r="N16" s="375"/>
      <c r="O16" s="375"/>
      <c r="P16" s="375"/>
      <c r="Q16" s="375"/>
      <c r="R16" s="375"/>
      <c r="S16" s="375"/>
      <c r="T16" s="375"/>
      <c r="U16" s="375"/>
      <c r="V16" s="375"/>
      <c r="W16" s="375"/>
      <c r="X16" s="375"/>
      <c r="Y16" s="375"/>
      <c r="Z16" s="375"/>
      <c r="AA16" s="375"/>
      <c r="AB16" s="375"/>
      <c r="AC16" s="375"/>
      <c r="AD16" s="375"/>
      <c r="AE16" s="375"/>
      <c r="AF16" s="127"/>
      <c r="AG16" s="127"/>
      <c r="AI16" s="86" t="s">
        <v>18</v>
      </c>
    </row>
    <row r="17" spans="1:51" ht="25.2" customHeight="1" thickBot="1">
      <c r="B17" s="127"/>
      <c r="C17" s="476"/>
      <c r="D17" s="477"/>
      <c r="E17" s="478"/>
      <c r="F17" s="365"/>
      <c r="G17" s="366"/>
      <c r="H17" s="366"/>
      <c r="I17" s="42" t="s">
        <v>21</v>
      </c>
      <c r="J17" s="43"/>
      <c r="K17" s="43"/>
      <c r="L17" s="44"/>
      <c r="M17" s="376"/>
      <c r="N17" s="376"/>
      <c r="O17" s="376"/>
      <c r="P17" s="376"/>
      <c r="Q17" s="376"/>
      <c r="R17" s="376"/>
      <c r="S17" s="376"/>
      <c r="T17" s="376"/>
      <c r="U17" s="376"/>
      <c r="V17" s="376"/>
      <c r="W17" s="376"/>
      <c r="X17" s="376"/>
      <c r="Y17" s="376"/>
      <c r="Z17" s="376"/>
      <c r="AA17" s="376"/>
      <c r="AB17" s="376"/>
      <c r="AC17" s="376"/>
      <c r="AD17" s="376"/>
      <c r="AE17" s="376"/>
      <c r="AF17" s="127"/>
      <c r="AG17" s="127"/>
    </row>
    <row r="18" spans="1:51" ht="25.2" customHeight="1">
      <c r="B18" s="127"/>
      <c r="C18" s="584" t="s">
        <v>124</v>
      </c>
      <c r="D18" s="585"/>
      <c r="E18" s="585"/>
      <c r="F18" s="443" t="s">
        <v>151</v>
      </c>
      <c r="G18" s="588"/>
      <c r="H18" s="588"/>
      <c r="I18" s="588"/>
      <c r="J18" s="588"/>
      <c r="K18" s="588"/>
      <c r="L18" s="588"/>
      <c r="M18" s="588"/>
      <c r="N18" s="588"/>
      <c r="O18" s="588"/>
      <c r="P18" s="588"/>
      <c r="Q18" s="588"/>
      <c r="R18" s="588"/>
      <c r="S18" s="588"/>
      <c r="T18" s="588"/>
      <c r="U18" s="588"/>
      <c r="V18" s="588"/>
      <c r="W18" s="588"/>
      <c r="X18" s="588"/>
      <c r="Y18" s="588"/>
      <c r="Z18" s="588"/>
      <c r="AA18" s="588"/>
      <c r="AB18" s="588"/>
      <c r="AC18" s="588"/>
      <c r="AD18" s="588"/>
      <c r="AE18" s="588"/>
      <c r="AF18" s="127"/>
      <c r="AG18" s="127"/>
    </row>
    <row r="19" spans="1:51" ht="25.2" customHeight="1">
      <c r="B19" s="127"/>
      <c r="C19" s="586"/>
      <c r="D19" s="586"/>
      <c r="E19" s="586"/>
      <c r="F19" s="588"/>
      <c r="G19" s="588"/>
      <c r="H19" s="588"/>
      <c r="I19" s="588"/>
      <c r="J19" s="588"/>
      <c r="K19" s="588"/>
      <c r="L19" s="588"/>
      <c r="M19" s="588"/>
      <c r="N19" s="588"/>
      <c r="O19" s="588"/>
      <c r="P19" s="588"/>
      <c r="Q19" s="588"/>
      <c r="R19" s="588"/>
      <c r="S19" s="588"/>
      <c r="T19" s="588"/>
      <c r="U19" s="588"/>
      <c r="V19" s="588"/>
      <c r="W19" s="588"/>
      <c r="X19" s="588"/>
      <c r="Y19" s="588"/>
      <c r="Z19" s="588"/>
      <c r="AA19" s="588"/>
      <c r="AB19" s="588"/>
      <c r="AC19" s="588"/>
      <c r="AD19" s="588"/>
      <c r="AE19" s="588"/>
      <c r="AF19" s="127"/>
      <c r="AG19" s="127"/>
    </row>
    <row r="20" spans="1:51" ht="25.2" customHeight="1">
      <c r="B20" s="127"/>
      <c r="C20" s="124"/>
      <c r="D20" s="125"/>
      <c r="E20" s="125"/>
      <c r="F20" s="126"/>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7"/>
      <c r="AG20" s="127"/>
    </row>
    <row r="21" spans="1:51" s="82" customFormat="1" ht="25.2" customHeight="1" thickBot="1">
      <c r="A21" s="70"/>
      <c r="C21" s="83" t="s">
        <v>234</v>
      </c>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H21" s="84"/>
      <c r="AI21" s="84"/>
      <c r="AJ21" s="84"/>
      <c r="AK21" s="84"/>
      <c r="AL21" s="84"/>
      <c r="AM21" s="84"/>
      <c r="AN21" s="84"/>
      <c r="AO21" s="84"/>
      <c r="AP21" s="84"/>
      <c r="AQ21" s="84"/>
      <c r="AR21" s="84"/>
      <c r="AS21" s="84"/>
      <c r="AT21" s="84"/>
      <c r="AU21" s="84"/>
      <c r="AV21" s="84"/>
      <c r="AW21" s="84"/>
      <c r="AX21" s="84"/>
      <c r="AY21" s="84"/>
    </row>
    <row r="22" spans="1:51" ht="25.2" customHeight="1">
      <c r="B22" s="127"/>
      <c r="C22" s="357" t="s">
        <v>147</v>
      </c>
      <c r="D22" s="358"/>
      <c r="E22" s="371"/>
      <c r="F22" s="373"/>
      <c r="G22" s="364"/>
      <c r="H22" s="364"/>
      <c r="I22" s="32" t="s">
        <v>20</v>
      </c>
      <c r="J22" s="33"/>
      <c r="K22" s="33"/>
      <c r="L22" s="34"/>
      <c r="M22" s="374" t="str">
        <f>IF(COUNTBLANK(F22:H23)=6,"　←　該当する方に○",IF(COUNTBLANK(F22:H23)=4,"　←　どちらか一方に○",""))</f>
        <v>　←　該当する方に○</v>
      </c>
      <c r="N22" s="375"/>
      <c r="O22" s="375"/>
      <c r="P22" s="375"/>
      <c r="Q22" s="375"/>
      <c r="R22" s="375"/>
      <c r="S22" s="375"/>
      <c r="T22" s="375"/>
      <c r="U22" s="375"/>
      <c r="V22" s="375"/>
      <c r="W22" s="375"/>
      <c r="X22" s="375"/>
      <c r="Y22" s="375"/>
      <c r="Z22" s="375"/>
      <c r="AA22" s="375"/>
      <c r="AB22" s="375"/>
      <c r="AC22" s="375"/>
      <c r="AD22" s="375"/>
      <c r="AE22" s="375"/>
      <c r="AF22" s="127"/>
      <c r="AG22" s="127"/>
    </row>
    <row r="23" spans="1:51" ht="25.2" customHeight="1" thickBot="1">
      <c r="B23" s="127"/>
      <c r="C23" s="361"/>
      <c r="D23" s="362"/>
      <c r="E23" s="372"/>
      <c r="F23" s="377"/>
      <c r="G23" s="366"/>
      <c r="H23" s="366"/>
      <c r="I23" s="42" t="s">
        <v>21</v>
      </c>
      <c r="J23" s="43"/>
      <c r="K23" s="43"/>
      <c r="L23" s="44"/>
      <c r="M23" s="376"/>
      <c r="N23" s="376"/>
      <c r="O23" s="376"/>
      <c r="P23" s="376"/>
      <c r="Q23" s="376"/>
      <c r="R23" s="376"/>
      <c r="S23" s="376"/>
      <c r="T23" s="376"/>
      <c r="U23" s="376"/>
      <c r="V23" s="376"/>
      <c r="W23" s="376"/>
      <c r="X23" s="376"/>
      <c r="Y23" s="376"/>
      <c r="Z23" s="376"/>
      <c r="AA23" s="376"/>
      <c r="AB23" s="376"/>
      <c r="AC23" s="376"/>
      <c r="AD23" s="376"/>
      <c r="AE23" s="376"/>
      <c r="AF23" s="127"/>
      <c r="AG23" s="127"/>
    </row>
    <row r="24" spans="1:51" ht="25.2" customHeight="1">
      <c r="B24" s="127"/>
      <c r="C24" s="367" t="s">
        <v>124</v>
      </c>
      <c r="D24" s="368"/>
      <c r="E24" s="368"/>
      <c r="F24" s="121" t="s">
        <v>150</v>
      </c>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7"/>
      <c r="AG24" s="127"/>
    </row>
    <row r="25" spans="1:51" ht="25.2" customHeight="1">
      <c r="B25" s="127"/>
      <c r="C25" s="124"/>
      <c r="D25" s="125"/>
      <c r="E25" s="125"/>
      <c r="F25" s="126"/>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7"/>
      <c r="AG25" s="127"/>
    </row>
    <row r="26" spans="1:51" s="82" customFormat="1" ht="25.2" customHeight="1" thickBot="1">
      <c r="A26" s="70"/>
      <c r="C26" s="83" t="s">
        <v>235</v>
      </c>
      <c r="F26" s="65"/>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H26" s="84"/>
      <c r="AI26" s="84"/>
      <c r="AJ26" s="84"/>
      <c r="AK26" s="84"/>
      <c r="AL26" s="84"/>
      <c r="AM26" s="84"/>
      <c r="AN26" s="84"/>
      <c r="AO26" s="84"/>
      <c r="AP26" s="84"/>
      <c r="AQ26" s="84"/>
      <c r="AR26" s="84"/>
      <c r="AS26" s="84"/>
      <c r="AT26" s="84"/>
      <c r="AU26" s="84"/>
      <c r="AV26" s="84"/>
      <c r="AW26" s="84"/>
      <c r="AX26" s="84"/>
      <c r="AY26" s="84"/>
    </row>
    <row r="27" spans="1:51" ht="25.2" customHeight="1">
      <c r="B27" s="127"/>
      <c r="C27" s="357" t="s">
        <v>146</v>
      </c>
      <c r="D27" s="358"/>
      <c r="E27" s="371"/>
      <c r="F27" s="373"/>
      <c r="G27" s="364"/>
      <c r="H27" s="364"/>
      <c r="I27" s="32" t="s">
        <v>20</v>
      </c>
      <c r="J27" s="33"/>
      <c r="K27" s="33"/>
      <c r="L27" s="34"/>
      <c r="M27" s="374" t="str">
        <f>IF(COUNTBLANK(F27:H28)=6,"　←　該当する方に○",IF(COUNTBLANK(F27:H28)=4,"　←　どちらか一方に○",""))</f>
        <v>　←　該当する方に○</v>
      </c>
      <c r="N27" s="375"/>
      <c r="O27" s="375"/>
      <c r="P27" s="375"/>
      <c r="Q27" s="375"/>
      <c r="R27" s="375"/>
      <c r="S27" s="375"/>
      <c r="T27" s="375"/>
      <c r="U27" s="375"/>
      <c r="V27" s="375"/>
      <c r="W27" s="375"/>
      <c r="X27" s="375"/>
      <c r="Y27" s="375"/>
      <c r="Z27" s="375"/>
      <c r="AA27" s="375"/>
      <c r="AB27" s="375"/>
      <c r="AC27" s="375"/>
      <c r="AD27" s="375"/>
      <c r="AE27" s="375"/>
      <c r="AF27" s="127"/>
      <c r="AG27" s="127"/>
    </row>
    <row r="28" spans="1:51" ht="25.2" customHeight="1" thickBot="1">
      <c r="B28" s="127"/>
      <c r="C28" s="361"/>
      <c r="D28" s="362"/>
      <c r="E28" s="372"/>
      <c r="F28" s="377"/>
      <c r="G28" s="366"/>
      <c r="H28" s="366"/>
      <c r="I28" s="42" t="s">
        <v>21</v>
      </c>
      <c r="J28" s="43"/>
      <c r="K28" s="43"/>
      <c r="L28" s="44"/>
      <c r="M28" s="376"/>
      <c r="N28" s="376"/>
      <c r="O28" s="376"/>
      <c r="P28" s="376"/>
      <c r="Q28" s="376"/>
      <c r="R28" s="376"/>
      <c r="S28" s="376"/>
      <c r="T28" s="376"/>
      <c r="U28" s="376"/>
      <c r="V28" s="376"/>
      <c r="W28" s="376"/>
      <c r="X28" s="376"/>
      <c r="Y28" s="376"/>
      <c r="Z28" s="376"/>
      <c r="AA28" s="376"/>
      <c r="AB28" s="376"/>
      <c r="AC28" s="376"/>
      <c r="AD28" s="376"/>
      <c r="AE28" s="376"/>
      <c r="AF28" s="127"/>
      <c r="AG28" s="127"/>
    </row>
    <row r="29" spans="1:51" ht="25.2" customHeight="1">
      <c r="A29" s="127"/>
      <c r="B29" s="127"/>
      <c r="C29" s="367" t="s">
        <v>124</v>
      </c>
      <c r="D29" s="368"/>
      <c r="E29" s="368"/>
      <c r="F29" s="121" t="s">
        <v>152</v>
      </c>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7"/>
      <c r="AG29" s="127"/>
    </row>
    <row r="30" spans="1:51" ht="25.2" customHeight="1">
      <c r="A30" s="127"/>
      <c r="B30" s="127"/>
      <c r="C30" s="124"/>
      <c r="D30" s="125"/>
      <c r="E30" s="125"/>
      <c r="F30" s="126"/>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7"/>
      <c r="AG30" s="127"/>
    </row>
    <row r="31" spans="1:51" s="82" customFormat="1" ht="25.2" customHeight="1" thickBot="1">
      <c r="A31" s="70"/>
      <c r="C31" s="83" t="s">
        <v>236</v>
      </c>
      <c r="F31" s="65"/>
      <c r="G31" s="66"/>
      <c r="H31" s="66"/>
      <c r="I31" s="66"/>
      <c r="J31" s="66"/>
      <c r="K31" s="66"/>
      <c r="L31" s="66"/>
      <c r="M31" s="66"/>
      <c r="N31" s="66"/>
      <c r="O31" s="66"/>
      <c r="P31" s="67"/>
      <c r="Q31" s="66"/>
      <c r="R31" s="66"/>
      <c r="S31" s="66"/>
      <c r="T31" s="66"/>
      <c r="U31" s="66"/>
      <c r="V31" s="66"/>
      <c r="W31" s="66"/>
      <c r="X31" s="66"/>
      <c r="Y31" s="66"/>
      <c r="Z31" s="66"/>
      <c r="AA31" s="66"/>
      <c r="AB31" s="66"/>
      <c r="AC31" s="66"/>
      <c r="AD31" s="66"/>
      <c r="AE31" s="66"/>
      <c r="AH31" s="84"/>
      <c r="AI31" s="84"/>
      <c r="AJ31" s="84"/>
      <c r="AK31" s="84"/>
      <c r="AL31" s="84"/>
      <c r="AM31" s="84"/>
      <c r="AN31" s="84"/>
      <c r="AO31" s="84"/>
      <c r="AP31" s="84"/>
      <c r="AQ31" s="84"/>
      <c r="AR31" s="84"/>
      <c r="AS31" s="84"/>
      <c r="AT31" s="84"/>
      <c r="AU31" s="84"/>
      <c r="AV31" s="84"/>
      <c r="AW31" s="84"/>
      <c r="AX31" s="84"/>
      <c r="AY31" s="84"/>
    </row>
    <row r="32" spans="1:51" ht="25.2" customHeight="1">
      <c r="B32" s="127"/>
      <c r="C32" s="583" t="s">
        <v>149</v>
      </c>
      <c r="D32" s="358"/>
      <c r="E32" s="371"/>
      <c r="F32" s="363"/>
      <c r="G32" s="364"/>
      <c r="H32" s="364"/>
      <c r="I32" s="407" t="s">
        <v>222</v>
      </c>
      <c r="J32" s="408"/>
      <c r="K32" s="408"/>
      <c r="L32" s="408"/>
      <c r="M32" s="408"/>
      <c r="N32" s="408"/>
      <c r="O32" s="408"/>
      <c r="P32" s="409"/>
      <c r="Q32" s="593" t="str">
        <f>IF(COUNTBLANK(F32:H34)=9,"　←　該当する方に○",IF(COUNTBLANK(F32:H34)=7,"　←　どちらか一方に○",IF(COUNTBLANK(F32:H34)=6,"　←　いずれか一つに○","")))</f>
        <v>　←　該当する方に○</v>
      </c>
      <c r="R32" s="374"/>
      <c r="S32" s="374"/>
      <c r="T32" s="374"/>
      <c r="U32" s="374"/>
      <c r="V32" s="374"/>
      <c r="W32" s="374"/>
      <c r="X32" s="374"/>
      <c r="Y32" s="374"/>
      <c r="Z32" s="374"/>
      <c r="AA32" s="374"/>
      <c r="AB32" s="374"/>
      <c r="AC32" s="374"/>
      <c r="AD32" s="374"/>
      <c r="AE32" s="374"/>
      <c r="AF32" s="374"/>
      <c r="AG32" s="127"/>
    </row>
    <row r="33" spans="1:52" ht="25.2" customHeight="1">
      <c r="B33" s="127"/>
      <c r="C33" s="589"/>
      <c r="D33" s="360"/>
      <c r="E33" s="415"/>
      <c r="F33" s="590"/>
      <c r="G33" s="591"/>
      <c r="H33" s="563"/>
      <c r="I33" s="594" t="s">
        <v>223</v>
      </c>
      <c r="J33" s="595"/>
      <c r="K33" s="595"/>
      <c r="L33" s="595"/>
      <c r="M33" s="595"/>
      <c r="N33" s="595"/>
      <c r="O33" s="595"/>
      <c r="P33" s="596"/>
      <c r="Q33" s="593"/>
      <c r="R33" s="374"/>
      <c r="S33" s="374"/>
      <c r="T33" s="374"/>
      <c r="U33" s="374"/>
      <c r="V33" s="374"/>
      <c r="W33" s="374"/>
      <c r="X33" s="374"/>
      <c r="Y33" s="374"/>
      <c r="Z33" s="374"/>
      <c r="AA33" s="374"/>
      <c r="AB33" s="374"/>
      <c r="AC33" s="374"/>
      <c r="AD33" s="374"/>
      <c r="AE33" s="374"/>
      <c r="AF33" s="374"/>
      <c r="AG33" s="127"/>
    </row>
    <row r="34" spans="1:52" ht="25.2" customHeight="1" thickBot="1">
      <c r="B34" s="127"/>
      <c r="C34" s="361"/>
      <c r="D34" s="362"/>
      <c r="E34" s="372"/>
      <c r="F34" s="365"/>
      <c r="G34" s="366"/>
      <c r="H34" s="366"/>
      <c r="I34" s="402" t="s">
        <v>21</v>
      </c>
      <c r="J34" s="403"/>
      <c r="K34" s="403"/>
      <c r="L34" s="403"/>
      <c r="M34" s="403"/>
      <c r="N34" s="403"/>
      <c r="O34" s="403"/>
      <c r="P34" s="404"/>
      <c r="Q34" s="388"/>
      <c r="R34" s="389"/>
      <c r="S34" s="389"/>
      <c r="T34" s="389"/>
      <c r="U34" s="389"/>
      <c r="V34" s="389"/>
      <c r="W34" s="389"/>
      <c r="X34" s="389"/>
      <c r="Y34" s="389"/>
      <c r="Z34" s="389"/>
      <c r="AA34" s="389"/>
      <c r="AB34" s="389"/>
      <c r="AC34" s="389"/>
      <c r="AD34" s="389"/>
      <c r="AE34" s="389"/>
      <c r="AF34" s="389"/>
      <c r="AG34" s="127"/>
    </row>
    <row r="35" spans="1:52" ht="25.2" customHeight="1">
      <c r="B35" s="127"/>
      <c r="C35" s="584" t="s">
        <v>124</v>
      </c>
      <c r="D35" s="585"/>
      <c r="E35" s="585"/>
      <c r="F35" s="443" t="s">
        <v>237</v>
      </c>
      <c r="G35" s="588"/>
      <c r="H35" s="588"/>
      <c r="I35" s="588"/>
      <c r="J35" s="588"/>
      <c r="K35" s="588"/>
      <c r="L35" s="588"/>
      <c r="M35" s="588"/>
      <c r="N35" s="588"/>
      <c r="O35" s="588"/>
      <c r="P35" s="588"/>
      <c r="Q35" s="588"/>
      <c r="R35" s="588"/>
      <c r="S35" s="588"/>
      <c r="T35" s="588"/>
      <c r="U35" s="588"/>
      <c r="V35" s="588"/>
      <c r="W35" s="588"/>
      <c r="X35" s="588"/>
      <c r="Y35" s="588"/>
      <c r="Z35" s="588"/>
      <c r="AA35" s="588"/>
      <c r="AB35" s="588"/>
      <c r="AC35" s="588"/>
      <c r="AD35" s="588"/>
      <c r="AE35" s="588"/>
      <c r="AF35" s="127"/>
      <c r="AG35" s="127"/>
    </row>
    <row r="36" spans="1:52" ht="25.2" customHeight="1">
      <c r="B36" s="127"/>
      <c r="C36" s="586"/>
      <c r="D36" s="586"/>
      <c r="E36" s="586"/>
      <c r="F36" s="443"/>
      <c r="G36" s="588"/>
      <c r="H36" s="588"/>
      <c r="I36" s="588"/>
      <c r="J36" s="588"/>
      <c r="K36" s="588"/>
      <c r="L36" s="588"/>
      <c r="M36" s="588"/>
      <c r="N36" s="588"/>
      <c r="O36" s="588"/>
      <c r="P36" s="588"/>
      <c r="Q36" s="588"/>
      <c r="R36" s="588"/>
      <c r="S36" s="588"/>
      <c r="T36" s="588"/>
      <c r="U36" s="588"/>
      <c r="V36" s="588"/>
      <c r="W36" s="588"/>
      <c r="X36" s="588"/>
      <c r="Y36" s="588"/>
      <c r="Z36" s="588"/>
      <c r="AA36" s="588"/>
      <c r="AB36" s="588"/>
      <c r="AC36" s="588"/>
      <c r="AD36" s="588"/>
      <c r="AE36" s="588"/>
      <c r="AF36" s="127"/>
      <c r="AG36" s="127"/>
    </row>
    <row r="37" spans="1:52" ht="25.2" customHeight="1">
      <c r="B37" s="127"/>
      <c r="C37" s="586"/>
      <c r="D37" s="586"/>
      <c r="E37" s="586"/>
      <c r="F37" s="443"/>
      <c r="G37" s="588"/>
      <c r="H37" s="588"/>
      <c r="I37" s="588"/>
      <c r="J37" s="588"/>
      <c r="K37" s="588"/>
      <c r="L37" s="588"/>
      <c r="M37" s="588"/>
      <c r="N37" s="588"/>
      <c r="O37" s="588"/>
      <c r="P37" s="588"/>
      <c r="Q37" s="588"/>
      <c r="R37" s="588"/>
      <c r="S37" s="588"/>
      <c r="T37" s="588"/>
      <c r="U37" s="588"/>
      <c r="V37" s="588"/>
      <c r="W37" s="588"/>
      <c r="X37" s="588"/>
      <c r="Y37" s="588"/>
      <c r="Z37" s="588"/>
      <c r="AA37" s="588"/>
      <c r="AB37" s="588"/>
      <c r="AC37" s="588"/>
      <c r="AD37" s="588"/>
      <c r="AE37" s="588"/>
      <c r="AF37" s="127"/>
      <c r="AG37" s="127"/>
    </row>
    <row r="38" spans="1:52" ht="25.2" customHeight="1">
      <c r="B38" s="127"/>
      <c r="C38" s="586"/>
      <c r="D38" s="586"/>
      <c r="E38" s="586"/>
      <c r="F38" s="588"/>
      <c r="G38" s="588"/>
      <c r="H38" s="588"/>
      <c r="I38" s="588"/>
      <c r="J38" s="588"/>
      <c r="K38" s="588"/>
      <c r="L38" s="588"/>
      <c r="M38" s="588"/>
      <c r="N38" s="588"/>
      <c r="O38" s="588"/>
      <c r="P38" s="588"/>
      <c r="Q38" s="588"/>
      <c r="R38" s="588"/>
      <c r="S38" s="588"/>
      <c r="T38" s="588"/>
      <c r="U38" s="588"/>
      <c r="V38" s="588"/>
      <c r="W38" s="588"/>
      <c r="X38" s="588"/>
      <c r="Y38" s="588"/>
      <c r="Z38" s="588"/>
      <c r="AA38" s="588"/>
      <c r="AB38" s="588"/>
      <c r="AC38" s="588"/>
      <c r="AD38" s="588"/>
      <c r="AE38" s="588"/>
      <c r="AF38" s="127"/>
      <c r="AG38" s="127"/>
    </row>
    <row r="39" spans="1:52" s="82" customFormat="1" ht="25.2" customHeight="1" thickBot="1">
      <c r="A39" s="70"/>
      <c r="C39" s="83" t="s">
        <v>238</v>
      </c>
      <c r="F39" s="65"/>
      <c r="G39" s="66"/>
      <c r="H39" s="66"/>
      <c r="I39" s="66"/>
      <c r="J39" s="66"/>
      <c r="K39" s="66"/>
      <c r="L39" s="66"/>
      <c r="M39" s="66"/>
      <c r="N39" s="66"/>
      <c r="O39" s="66"/>
      <c r="P39" s="67"/>
      <c r="Q39" s="66"/>
      <c r="R39" s="66"/>
      <c r="S39" s="66"/>
      <c r="T39" s="66"/>
      <c r="U39" s="66"/>
      <c r="V39" s="66"/>
      <c r="W39" s="66"/>
      <c r="X39" s="66"/>
      <c r="Y39" s="66"/>
      <c r="Z39" s="66"/>
      <c r="AA39" s="66"/>
      <c r="AB39" s="66"/>
      <c r="AC39" s="66"/>
      <c r="AD39" s="66"/>
      <c r="AE39" s="66"/>
      <c r="AH39" s="84"/>
      <c r="AI39" s="84"/>
      <c r="AJ39" s="84"/>
      <c r="AK39" s="84"/>
      <c r="AL39" s="84"/>
      <c r="AM39" s="84"/>
      <c r="AN39" s="84"/>
      <c r="AO39" s="84"/>
      <c r="AP39" s="84"/>
      <c r="AQ39" s="84"/>
      <c r="AR39" s="84"/>
      <c r="AS39" s="84"/>
      <c r="AT39" s="84"/>
      <c r="AU39" s="84"/>
      <c r="AV39" s="84"/>
      <c r="AW39" s="84"/>
      <c r="AX39" s="84"/>
      <c r="AY39" s="84"/>
    </row>
    <row r="40" spans="1:52" ht="25.2" customHeight="1">
      <c r="B40" s="127"/>
      <c r="C40" s="583" t="s">
        <v>191</v>
      </c>
      <c r="D40" s="358"/>
      <c r="E40" s="371"/>
      <c r="F40" s="373"/>
      <c r="G40" s="364"/>
      <c r="H40" s="364"/>
      <c r="I40" s="32" t="s">
        <v>20</v>
      </c>
      <c r="J40" s="33"/>
      <c r="K40" s="33"/>
      <c r="L40" s="34"/>
      <c r="M40" s="374" t="str">
        <f>IF(COUNTBLANK(F40:H41)=6,"　←　該当する方に○",IF(COUNTBLANK(F40:H41)=4,"　←　どちらか一方に○",""))</f>
        <v>　←　該当する方に○</v>
      </c>
      <c r="N40" s="375"/>
      <c r="O40" s="375"/>
      <c r="P40" s="375"/>
      <c r="Q40" s="375"/>
      <c r="R40" s="375"/>
      <c r="S40" s="375"/>
      <c r="T40" s="375"/>
      <c r="U40" s="375"/>
      <c r="V40" s="375"/>
      <c r="W40" s="375"/>
      <c r="X40" s="375"/>
      <c r="Y40" s="375"/>
      <c r="Z40" s="375"/>
      <c r="AA40" s="375"/>
      <c r="AB40" s="375"/>
      <c r="AC40" s="375"/>
      <c r="AD40" s="375"/>
      <c r="AE40" s="375"/>
      <c r="AF40" s="127"/>
      <c r="AG40" s="127"/>
    </row>
    <row r="41" spans="1:52" ht="25.2" customHeight="1" thickBot="1">
      <c r="B41" s="127"/>
      <c r="C41" s="361"/>
      <c r="D41" s="362"/>
      <c r="E41" s="372"/>
      <c r="F41" s="377"/>
      <c r="G41" s="366"/>
      <c r="H41" s="366"/>
      <c r="I41" s="42" t="s">
        <v>21</v>
      </c>
      <c r="J41" s="43"/>
      <c r="K41" s="43"/>
      <c r="L41" s="44"/>
      <c r="M41" s="376"/>
      <c r="N41" s="376"/>
      <c r="O41" s="376"/>
      <c r="P41" s="376"/>
      <c r="Q41" s="376"/>
      <c r="R41" s="376"/>
      <c r="S41" s="376"/>
      <c r="T41" s="376"/>
      <c r="U41" s="376"/>
      <c r="V41" s="376"/>
      <c r="W41" s="376"/>
      <c r="X41" s="376"/>
      <c r="Y41" s="376"/>
      <c r="Z41" s="376"/>
      <c r="AA41" s="376"/>
      <c r="AB41" s="376"/>
      <c r="AC41" s="376"/>
      <c r="AD41" s="376"/>
      <c r="AE41" s="376"/>
      <c r="AF41" s="127"/>
      <c r="AG41" s="127"/>
    </row>
    <row r="42" spans="1:52" ht="25.2" customHeight="1">
      <c r="B42" s="127"/>
      <c r="C42" s="584" t="s">
        <v>124</v>
      </c>
      <c r="D42" s="585"/>
      <c r="E42" s="585"/>
      <c r="F42" s="443" t="s">
        <v>199</v>
      </c>
      <c r="G42" s="588"/>
      <c r="H42" s="588"/>
      <c r="I42" s="588"/>
      <c r="J42" s="588"/>
      <c r="K42" s="588"/>
      <c r="L42" s="588"/>
      <c r="M42" s="588"/>
      <c r="N42" s="588"/>
      <c r="O42" s="588"/>
      <c r="P42" s="588"/>
      <c r="Q42" s="588"/>
      <c r="R42" s="588"/>
      <c r="S42" s="588"/>
      <c r="T42" s="588"/>
      <c r="U42" s="588"/>
      <c r="V42" s="588"/>
      <c r="W42" s="588"/>
      <c r="X42" s="588"/>
      <c r="Y42" s="588"/>
      <c r="Z42" s="588"/>
      <c r="AA42" s="588"/>
      <c r="AB42" s="588"/>
      <c r="AC42" s="588"/>
      <c r="AD42" s="588"/>
      <c r="AE42" s="588"/>
      <c r="AF42" s="127"/>
      <c r="AG42" s="127"/>
    </row>
    <row r="43" spans="1:52" ht="25.2" customHeight="1">
      <c r="B43" s="127"/>
      <c r="C43" s="586"/>
      <c r="D43" s="586"/>
      <c r="E43" s="586"/>
      <c r="F43" s="443"/>
      <c r="G43" s="588"/>
      <c r="H43" s="588"/>
      <c r="I43" s="588"/>
      <c r="J43" s="588"/>
      <c r="K43" s="588"/>
      <c r="L43" s="588"/>
      <c r="M43" s="588"/>
      <c r="N43" s="588"/>
      <c r="O43" s="588"/>
      <c r="P43" s="588"/>
      <c r="Q43" s="588"/>
      <c r="R43" s="588"/>
      <c r="S43" s="588"/>
      <c r="T43" s="588"/>
      <c r="U43" s="588"/>
      <c r="V43" s="588"/>
      <c r="W43" s="588"/>
      <c r="X43" s="588"/>
      <c r="Y43" s="588"/>
      <c r="Z43" s="588"/>
      <c r="AA43" s="588"/>
      <c r="AB43" s="588"/>
      <c r="AC43" s="588"/>
      <c r="AD43" s="588"/>
      <c r="AE43" s="588"/>
      <c r="AF43" s="127"/>
      <c r="AG43" s="127"/>
    </row>
    <row r="44" spans="1:52" ht="25.2" customHeight="1">
      <c r="B44" s="127"/>
      <c r="C44" s="586"/>
      <c r="D44" s="586"/>
      <c r="E44" s="586"/>
      <c r="F44" s="443"/>
      <c r="G44" s="588"/>
      <c r="H44" s="588"/>
      <c r="I44" s="588"/>
      <c r="J44" s="588"/>
      <c r="K44" s="588"/>
      <c r="L44" s="588"/>
      <c r="M44" s="588"/>
      <c r="N44" s="588"/>
      <c r="O44" s="588"/>
      <c r="P44" s="588"/>
      <c r="Q44" s="588"/>
      <c r="R44" s="588"/>
      <c r="S44" s="588"/>
      <c r="T44" s="588"/>
      <c r="U44" s="588"/>
      <c r="V44" s="588"/>
      <c r="W44" s="588"/>
      <c r="X44" s="588"/>
      <c r="Y44" s="588"/>
      <c r="Z44" s="588"/>
      <c r="AA44" s="588"/>
      <c r="AB44" s="588"/>
      <c r="AC44" s="588"/>
      <c r="AD44" s="588"/>
      <c r="AE44" s="588"/>
      <c r="AF44" s="127"/>
      <c r="AG44" s="127"/>
    </row>
    <row r="45" spans="1:52" ht="25.2" customHeight="1">
      <c r="B45" s="127"/>
      <c r="C45" s="586"/>
      <c r="D45" s="586"/>
      <c r="E45" s="586"/>
      <c r="F45" s="588"/>
      <c r="G45" s="588"/>
      <c r="H45" s="588"/>
      <c r="I45" s="588"/>
      <c r="J45" s="588"/>
      <c r="K45" s="588"/>
      <c r="L45" s="588"/>
      <c r="M45" s="588"/>
      <c r="N45" s="588"/>
      <c r="O45" s="588"/>
      <c r="P45" s="588"/>
      <c r="Q45" s="588"/>
      <c r="R45" s="588"/>
      <c r="S45" s="588"/>
      <c r="T45" s="588"/>
      <c r="U45" s="588"/>
      <c r="V45" s="588"/>
      <c r="W45" s="588"/>
      <c r="X45" s="588"/>
      <c r="Y45" s="588"/>
      <c r="Z45" s="588"/>
      <c r="AA45" s="588"/>
      <c r="AB45" s="588"/>
      <c r="AC45" s="588"/>
      <c r="AD45" s="588"/>
      <c r="AE45" s="588"/>
      <c r="AF45" s="127"/>
      <c r="AG45" s="127"/>
    </row>
    <row r="46" spans="1:52" s="200" customFormat="1" ht="27" thickBot="1">
      <c r="A46" s="70"/>
      <c r="B46" s="82"/>
      <c r="C46" s="83" t="s">
        <v>231</v>
      </c>
      <c r="D46" s="82"/>
      <c r="E46" s="82"/>
      <c r="F46" s="65"/>
      <c r="G46" s="66"/>
      <c r="H46" s="66"/>
      <c r="I46" s="66"/>
      <c r="J46" s="66"/>
      <c r="K46" s="66"/>
      <c r="L46" s="66"/>
      <c r="M46" s="66"/>
      <c r="N46" s="66"/>
      <c r="O46" s="66"/>
      <c r="P46" s="67"/>
      <c r="Q46" s="66"/>
      <c r="R46" s="66"/>
      <c r="S46" s="66"/>
      <c r="T46" s="66"/>
      <c r="U46" s="66"/>
      <c r="V46" s="66"/>
      <c r="W46" s="66"/>
      <c r="X46" s="66"/>
      <c r="Y46" s="66"/>
      <c r="Z46" s="66"/>
      <c r="AA46" s="66"/>
      <c r="AB46" s="66"/>
      <c r="AC46" s="66"/>
      <c r="AD46" s="66"/>
      <c r="AE46" s="66"/>
      <c r="AF46" s="82"/>
      <c r="AG46" s="127"/>
      <c r="AH46" s="86"/>
      <c r="AI46" s="86"/>
      <c r="AJ46" s="86"/>
      <c r="AK46" s="86"/>
      <c r="AL46" s="86"/>
      <c r="AM46" s="86"/>
      <c r="AN46" s="86"/>
      <c r="AO46" s="86"/>
      <c r="AP46" s="86"/>
      <c r="AQ46" s="86"/>
      <c r="AR46" s="86"/>
      <c r="AS46" s="86"/>
      <c r="AT46" s="86"/>
      <c r="AU46" s="86"/>
      <c r="AV46" s="86"/>
      <c r="AW46" s="86"/>
      <c r="AX46" s="86"/>
      <c r="AY46" s="86"/>
      <c r="AZ46" s="85"/>
    </row>
    <row r="47" spans="1:52" s="200" customFormat="1">
      <c r="A47" s="70"/>
      <c r="B47" s="127"/>
      <c r="C47" s="583" t="s">
        <v>232</v>
      </c>
      <c r="D47" s="358"/>
      <c r="E47" s="371"/>
      <c r="F47" s="373"/>
      <c r="G47" s="364"/>
      <c r="H47" s="364"/>
      <c r="I47" s="32" t="s">
        <v>20</v>
      </c>
      <c r="J47" s="33"/>
      <c r="K47" s="33"/>
      <c r="L47" s="34"/>
      <c r="M47" s="374" t="str">
        <f>IF(COUNTBLANK(F47:H48)=6,"　←　該当する方に○",IF(COUNTBLANK(F47:H48)=4,"　←　どちらか一方に○",""))</f>
        <v>　←　該当する方に○</v>
      </c>
      <c r="N47" s="375"/>
      <c r="O47" s="375"/>
      <c r="P47" s="375"/>
      <c r="Q47" s="375"/>
      <c r="R47" s="375"/>
      <c r="S47" s="375"/>
      <c r="T47" s="375"/>
      <c r="U47" s="375"/>
      <c r="V47" s="375"/>
      <c r="W47" s="375"/>
      <c r="X47" s="375"/>
      <c r="Y47" s="375"/>
      <c r="Z47" s="375"/>
      <c r="AA47" s="375"/>
      <c r="AB47" s="375"/>
      <c r="AC47" s="375"/>
      <c r="AD47" s="375"/>
      <c r="AE47" s="375"/>
      <c r="AF47" s="127"/>
      <c r="AG47" s="127"/>
      <c r="AH47" s="86"/>
      <c r="AI47" s="86"/>
      <c r="AJ47" s="86"/>
      <c r="AK47" s="86"/>
      <c r="AL47" s="86"/>
      <c r="AM47" s="86"/>
      <c r="AN47" s="86"/>
      <c r="AO47" s="86"/>
      <c r="AP47" s="86"/>
      <c r="AQ47" s="86"/>
      <c r="AR47" s="86"/>
      <c r="AS47" s="86"/>
      <c r="AT47" s="86"/>
      <c r="AU47" s="86"/>
      <c r="AV47" s="86"/>
      <c r="AW47" s="86"/>
      <c r="AX47" s="86"/>
      <c r="AY47" s="86"/>
      <c r="AZ47" s="85"/>
    </row>
    <row r="48" spans="1:52" s="200" customFormat="1" ht="18.600000000000001" thickBot="1">
      <c r="A48" s="70"/>
      <c r="B48" s="127"/>
      <c r="C48" s="361"/>
      <c r="D48" s="362"/>
      <c r="E48" s="372"/>
      <c r="F48" s="377"/>
      <c r="G48" s="366"/>
      <c r="H48" s="366"/>
      <c r="I48" s="42" t="s">
        <v>21</v>
      </c>
      <c r="J48" s="43"/>
      <c r="K48" s="43"/>
      <c r="L48" s="44"/>
      <c r="M48" s="376"/>
      <c r="N48" s="376"/>
      <c r="O48" s="376"/>
      <c r="P48" s="376"/>
      <c r="Q48" s="376"/>
      <c r="R48" s="376"/>
      <c r="S48" s="376"/>
      <c r="T48" s="376"/>
      <c r="U48" s="376"/>
      <c r="V48" s="376"/>
      <c r="W48" s="376"/>
      <c r="X48" s="376"/>
      <c r="Y48" s="376"/>
      <c r="Z48" s="376"/>
      <c r="AA48" s="376"/>
      <c r="AB48" s="376"/>
      <c r="AC48" s="376"/>
      <c r="AD48" s="376"/>
      <c r="AE48" s="376"/>
      <c r="AF48" s="127"/>
      <c r="AG48" s="127"/>
      <c r="AH48" s="86"/>
      <c r="AI48" s="86"/>
      <c r="AJ48" s="86"/>
      <c r="AK48" s="86"/>
      <c r="AL48" s="86"/>
      <c r="AM48" s="86"/>
      <c r="AN48" s="86"/>
      <c r="AO48" s="86"/>
      <c r="AP48" s="86"/>
      <c r="AQ48" s="86"/>
      <c r="AR48" s="86"/>
      <c r="AS48" s="86"/>
      <c r="AT48" s="86"/>
      <c r="AU48" s="86"/>
      <c r="AV48" s="86"/>
      <c r="AW48" s="86"/>
      <c r="AX48" s="86"/>
      <c r="AY48" s="86"/>
      <c r="AZ48" s="85"/>
    </row>
    <row r="49" spans="1:52" s="200" customFormat="1">
      <c r="A49" s="70"/>
      <c r="B49" s="127"/>
      <c r="C49" s="584" t="s">
        <v>124</v>
      </c>
      <c r="D49" s="585"/>
      <c r="E49" s="585"/>
      <c r="F49" s="443" t="s">
        <v>261</v>
      </c>
      <c r="G49" s="587"/>
      <c r="H49" s="587"/>
      <c r="I49" s="587"/>
      <c r="J49" s="587"/>
      <c r="K49" s="587"/>
      <c r="L49" s="587"/>
      <c r="M49" s="587"/>
      <c r="N49" s="587"/>
      <c r="O49" s="587"/>
      <c r="P49" s="587"/>
      <c r="Q49" s="587"/>
      <c r="R49" s="587"/>
      <c r="S49" s="587"/>
      <c r="T49" s="587"/>
      <c r="U49" s="587"/>
      <c r="V49" s="587"/>
      <c r="W49" s="587"/>
      <c r="X49" s="587"/>
      <c r="Y49" s="587"/>
      <c r="Z49" s="587"/>
      <c r="AA49" s="587"/>
      <c r="AB49" s="587"/>
      <c r="AC49" s="587"/>
      <c r="AD49" s="587"/>
      <c r="AE49" s="587"/>
      <c r="AF49" s="127"/>
      <c r="AG49" s="127"/>
      <c r="AH49" s="86"/>
      <c r="AI49" s="86"/>
      <c r="AJ49" s="86"/>
      <c r="AK49" s="86"/>
      <c r="AL49" s="86"/>
      <c r="AM49" s="86"/>
      <c r="AN49" s="86"/>
      <c r="AO49" s="86"/>
      <c r="AP49" s="86"/>
      <c r="AQ49" s="86"/>
      <c r="AR49" s="86"/>
      <c r="AS49" s="86"/>
      <c r="AT49" s="86"/>
      <c r="AU49" s="86"/>
      <c r="AV49" s="86"/>
      <c r="AW49" s="86"/>
      <c r="AX49" s="86"/>
      <c r="AY49" s="86"/>
      <c r="AZ49" s="85"/>
    </row>
    <row r="50" spans="1:52" s="200" customFormat="1">
      <c r="A50" s="70"/>
      <c r="B50" s="127"/>
      <c r="C50" s="367"/>
      <c r="D50" s="368"/>
      <c r="E50" s="368"/>
      <c r="F50" s="443"/>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127"/>
      <c r="AG50" s="127"/>
      <c r="AH50" s="86"/>
      <c r="AI50" s="86"/>
      <c r="AJ50" s="86"/>
      <c r="AK50" s="86"/>
      <c r="AL50" s="86"/>
      <c r="AM50" s="86"/>
      <c r="AN50" s="86"/>
      <c r="AO50" s="86"/>
      <c r="AP50" s="86"/>
      <c r="AQ50" s="86"/>
      <c r="AR50" s="86"/>
      <c r="AS50" s="86"/>
      <c r="AT50" s="86"/>
      <c r="AU50" s="86"/>
      <c r="AV50" s="86"/>
      <c r="AW50" s="86"/>
      <c r="AX50" s="86"/>
      <c r="AY50" s="86"/>
      <c r="AZ50" s="85"/>
    </row>
    <row r="51" spans="1:52" s="200" customFormat="1">
      <c r="A51" s="70"/>
      <c r="B51" s="127"/>
      <c r="C51" s="367"/>
      <c r="D51" s="368"/>
      <c r="E51" s="368"/>
      <c r="F51" s="443"/>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127"/>
      <c r="AG51" s="127"/>
      <c r="AH51" s="86"/>
      <c r="AI51" s="86"/>
      <c r="AJ51" s="86"/>
      <c r="AK51" s="86"/>
      <c r="AL51" s="86"/>
      <c r="AM51" s="86"/>
      <c r="AN51" s="86"/>
      <c r="AO51" s="86"/>
      <c r="AP51" s="86"/>
      <c r="AQ51" s="86"/>
      <c r="AR51" s="86"/>
      <c r="AS51" s="86"/>
      <c r="AT51" s="86"/>
      <c r="AU51" s="86"/>
      <c r="AV51" s="86"/>
      <c r="AW51" s="86"/>
      <c r="AX51" s="86"/>
      <c r="AY51" s="86"/>
      <c r="AZ51" s="85"/>
    </row>
    <row r="52" spans="1:52" s="200" customFormat="1">
      <c r="A52" s="70"/>
      <c r="B52" s="127"/>
      <c r="C52" s="367"/>
      <c r="D52" s="368"/>
      <c r="E52" s="368"/>
      <c r="F52" s="443"/>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127"/>
      <c r="AG52" s="127"/>
      <c r="AH52" s="86"/>
      <c r="AI52" s="86"/>
      <c r="AJ52" s="86"/>
      <c r="AK52" s="86"/>
      <c r="AL52" s="86"/>
      <c r="AM52" s="86"/>
      <c r="AN52" s="86"/>
      <c r="AO52" s="86"/>
      <c r="AP52" s="86"/>
      <c r="AQ52" s="86"/>
      <c r="AR52" s="86"/>
      <c r="AS52" s="86"/>
      <c r="AT52" s="86"/>
      <c r="AU52" s="86"/>
      <c r="AV52" s="86"/>
      <c r="AW52" s="86"/>
      <c r="AX52" s="86"/>
      <c r="AY52" s="86"/>
      <c r="AZ52" s="85"/>
    </row>
    <row r="53" spans="1:52" s="200" customFormat="1">
      <c r="A53" s="70"/>
      <c r="B53" s="127"/>
      <c r="C53" s="586"/>
      <c r="D53" s="586"/>
      <c r="E53" s="586"/>
      <c r="F53" s="443"/>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127"/>
      <c r="AG53" s="127"/>
      <c r="AH53" s="86"/>
      <c r="AI53" s="86"/>
      <c r="AJ53" s="86"/>
      <c r="AK53" s="86"/>
      <c r="AL53" s="86"/>
      <c r="AM53" s="86"/>
      <c r="AN53" s="86"/>
      <c r="AO53" s="86"/>
      <c r="AP53" s="86"/>
      <c r="AQ53" s="86"/>
      <c r="AR53" s="86"/>
      <c r="AS53" s="86"/>
      <c r="AT53" s="86"/>
      <c r="AU53" s="86"/>
      <c r="AV53" s="86"/>
      <c r="AW53" s="86"/>
      <c r="AX53" s="86"/>
      <c r="AY53" s="86"/>
      <c r="AZ53" s="85"/>
    </row>
    <row r="54" spans="1:52" s="200" customFormat="1">
      <c r="A54" s="70"/>
      <c r="B54" s="127"/>
      <c r="C54" s="586"/>
      <c r="D54" s="586"/>
      <c r="E54" s="586"/>
      <c r="F54" s="443"/>
      <c r="G54" s="587"/>
      <c r="H54" s="587"/>
      <c r="I54" s="587"/>
      <c r="J54" s="587"/>
      <c r="K54" s="587"/>
      <c r="L54" s="587"/>
      <c r="M54" s="587"/>
      <c r="N54" s="587"/>
      <c r="O54" s="587"/>
      <c r="P54" s="587"/>
      <c r="Q54" s="587"/>
      <c r="R54" s="587"/>
      <c r="S54" s="587"/>
      <c r="T54" s="587"/>
      <c r="U54" s="587"/>
      <c r="V54" s="587"/>
      <c r="W54" s="587"/>
      <c r="X54" s="587"/>
      <c r="Y54" s="587"/>
      <c r="Z54" s="587"/>
      <c r="AA54" s="587"/>
      <c r="AB54" s="587"/>
      <c r="AC54" s="587"/>
      <c r="AD54" s="587"/>
      <c r="AE54" s="587"/>
      <c r="AF54" s="127"/>
      <c r="AG54" s="127"/>
      <c r="AH54" s="86"/>
      <c r="AI54" s="86"/>
      <c r="AJ54" s="86"/>
      <c r="AK54" s="86"/>
      <c r="AL54" s="86"/>
      <c r="AM54" s="86"/>
      <c r="AN54" s="86"/>
      <c r="AO54" s="86"/>
      <c r="AP54" s="86"/>
      <c r="AQ54" s="86"/>
      <c r="AR54" s="86"/>
      <c r="AS54" s="86"/>
      <c r="AT54" s="86"/>
      <c r="AU54" s="86"/>
      <c r="AV54" s="86"/>
      <c r="AW54" s="86"/>
      <c r="AX54" s="86"/>
      <c r="AY54" s="86"/>
      <c r="AZ54" s="85"/>
    </row>
    <row r="55" spans="1:52" s="200" customFormat="1">
      <c r="A55" s="70"/>
      <c r="B55" s="127"/>
      <c r="C55" s="586"/>
      <c r="D55" s="586"/>
      <c r="E55" s="586"/>
      <c r="F55" s="443"/>
      <c r="G55" s="587"/>
      <c r="H55" s="587"/>
      <c r="I55" s="587"/>
      <c r="J55" s="587"/>
      <c r="K55" s="587"/>
      <c r="L55" s="587"/>
      <c r="M55" s="587"/>
      <c r="N55" s="587"/>
      <c r="O55" s="587"/>
      <c r="P55" s="587"/>
      <c r="Q55" s="587"/>
      <c r="R55" s="587"/>
      <c r="S55" s="587"/>
      <c r="T55" s="587"/>
      <c r="U55" s="587"/>
      <c r="V55" s="587"/>
      <c r="W55" s="587"/>
      <c r="X55" s="587"/>
      <c r="Y55" s="587"/>
      <c r="Z55" s="587"/>
      <c r="AA55" s="587"/>
      <c r="AB55" s="587"/>
      <c r="AC55" s="587"/>
      <c r="AD55" s="587"/>
      <c r="AE55" s="587"/>
      <c r="AF55" s="127"/>
      <c r="AG55" s="127"/>
      <c r="AH55" s="86"/>
      <c r="AI55" s="86"/>
      <c r="AJ55" s="86"/>
      <c r="AK55" s="86"/>
      <c r="AL55" s="86"/>
      <c r="AM55" s="86"/>
      <c r="AN55" s="86"/>
      <c r="AO55" s="86"/>
      <c r="AP55" s="86"/>
      <c r="AQ55" s="86"/>
      <c r="AR55" s="86"/>
      <c r="AS55" s="86"/>
      <c r="AT55" s="86"/>
      <c r="AU55" s="86"/>
      <c r="AV55" s="86"/>
      <c r="AW55" s="86"/>
      <c r="AX55" s="86"/>
      <c r="AY55" s="86"/>
      <c r="AZ55" s="85"/>
    </row>
    <row r="56" spans="1:52" s="200" customFormat="1">
      <c r="A56" s="70"/>
      <c r="B56" s="127"/>
      <c r="C56" s="586"/>
      <c r="D56" s="586"/>
      <c r="E56" s="586"/>
      <c r="F56" s="587"/>
      <c r="G56" s="587"/>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127"/>
      <c r="AG56" s="127"/>
      <c r="AH56" s="86"/>
      <c r="AI56" s="86"/>
      <c r="AJ56" s="86"/>
      <c r="AK56" s="86"/>
      <c r="AL56" s="86"/>
      <c r="AM56" s="86"/>
      <c r="AN56" s="86"/>
      <c r="AO56" s="86"/>
      <c r="AP56" s="86"/>
      <c r="AQ56" s="86"/>
      <c r="AR56" s="86"/>
      <c r="AS56" s="86"/>
      <c r="AT56" s="86"/>
      <c r="AU56" s="86"/>
      <c r="AV56" s="86"/>
      <c r="AW56" s="86"/>
      <c r="AX56" s="86"/>
      <c r="AY56" s="86"/>
      <c r="AZ56" s="85"/>
    </row>
    <row r="57" spans="1:52" s="200" customFormat="1">
      <c r="A57" s="70"/>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86"/>
      <c r="AI57" s="86"/>
      <c r="AJ57" s="86"/>
      <c r="AK57" s="86"/>
      <c r="AL57" s="86"/>
      <c r="AM57" s="86"/>
      <c r="AN57" s="86"/>
      <c r="AO57" s="86"/>
      <c r="AP57" s="86"/>
      <c r="AQ57" s="86"/>
      <c r="AR57" s="86"/>
      <c r="AS57" s="86"/>
      <c r="AT57" s="86"/>
      <c r="AU57" s="86"/>
      <c r="AV57" s="86"/>
      <c r="AW57" s="86"/>
      <c r="AX57" s="86"/>
      <c r="AY57" s="86"/>
      <c r="AZ57" s="85"/>
    </row>
    <row r="58" spans="1:52" s="200" customFormat="1">
      <c r="A58" s="70"/>
      <c r="AH58" s="86"/>
      <c r="AI58" s="86"/>
      <c r="AJ58" s="86"/>
      <c r="AK58" s="86"/>
      <c r="AL58" s="86"/>
      <c r="AM58" s="86"/>
      <c r="AN58" s="86"/>
      <c r="AO58" s="86"/>
      <c r="AP58" s="86"/>
      <c r="AQ58" s="86"/>
      <c r="AR58" s="86"/>
      <c r="AS58" s="86"/>
      <c r="AT58" s="86"/>
      <c r="AU58" s="86"/>
      <c r="AV58" s="86"/>
      <c r="AW58" s="86"/>
      <c r="AX58" s="86"/>
      <c r="AY58" s="86"/>
      <c r="AZ58" s="85"/>
    </row>
    <row r="59" spans="1:52" s="200" customFormat="1">
      <c r="A59" s="70"/>
      <c r="AH59" s="86"/>
      <c r="AI59" s="86"/>
      <c r="AJ59" s="86"/>
      <c r="AK59" s="86"/>
      <c r="AL59" s="86"/>
      <c r="AM59" s="86"/>
      <c r="AN59" s="86"/>
      <c r="AO59" s="86"/>
      <c r="AP59" s="86"/>
      <c r="AQ59" s="86"/>
      <c r="AR59" s="86"/>
      <c r="AS59" s="86"/>
      <c r="AT59" s="86"/>
      <c r="AU59" s="86"/>
      <c r="AV59" s="86"/>
      <c r="AW59" s="86"/>
      <c r="AX59" s="86"/>
      <c r="AY59" s="86"/>
      <c r="AZ59" s="85"/>
    </row>
    <row r="60" spans="1:52" s="200" customFormat="1">
      <c r="A60" s="70"/>
      <c r="AH60" s="86"/>
      <c r="AI60" s="86"/>
      <c r="AJ60" s="86"/>
      <c r="AK60" s="86"/>
      <c r="AL60" s="86"/>
      <c r="AM60" s="86"/>
      <c r="AN60" s="86"/>
      <c r="AO60" s="86"/>
      <c r="AP60" s="86"/>
      <c r="AQ60" s="86"/>
      <c r="AR60" s="86"/>
      <c r="AS60" s="86"/>
      <c r="AT60" s="86"/>
      <c r="AU60" s="86"/>
      <c r="AV60" s="86"/>
      <c r="AW60" s="86"/>
      <c r="AX60" s="86"/>
      <c r="AY60" s="86"/>
      <c r="AZ60" s="85"/>
    </row>
    <row r="61" spans="1:52" s="200" customFormat="1">
      <c r="A61" s="70"/>
      <c r="AH61" s="86"/>
      <c r="AI61" s="86"/>
      <c r="AJ61" s="86"/>
      <c r="AK61" s="86"/>
      <c r="AL61" s="86"/>
      <c r="AM61" s="86"/>
      <c r="AN61" s="86"/>
      <c r="AO61" s="86"/>
      <c r="AP61" s="86"/>
      <c r="AQ61" s="86"/>
      <c r="AR61" s="86"/>
      <c r="AS61" s="86"/>
      <c r="AT61" s="86"/>
      <c r="AU61" s="86"/>
      <c r="AV61" s="86"/>
      <c r="AW61" s="86"/>
      <c r="AX61" s="86"/>
      <c r="AY61" s="86"/>
      <c r="AZ61" s="85"/>
    </row>
    <row r="62" spans="1:52" s="200" customFormat="1">
      <c r="A62" s="70"/>
      <c r="AH62" s="86"/>
      <c r="AI62" s="86"/>
      <c r="AJ62" s="86"/>
      <c r="AK62" s="86"/>
      <c r="AL62" s="86"/>
      <c r="AM62" s="86"/>
      <c r="AN62" s="86"/>
      <c r="AO62" s="86"/>
      <c r="AP62" s="86"/>
      <c r="AQ62" s="86"/>
      <c r="AR62" s="86"/>
      <c r="AS62" s="86"/>
      <c r="AT62" s="86"/>
      <c r="AU62" s="86"/>
      <c r="AV62" s="86"/>
      <c r="AW62" s="86"/>
      <c r="AX62" s="86"/>
      <c r="AY62" s="86"/>
      <c r="AZ62" s="85"/>
    </row>
    <row r="63" spans="1:52" s="200" customFormat="1">
      <c r="A63" s="70"/>
      <c r="AH63" s="86"/>
      <c r="AI63" s="86"/>
      <c r="AJ63" s="86"/>
      <c r="AK63" s="86"/>
      <c r="AL63" s="86"/>
      <c r="AM63" s="86"/>
      <c r="AN63" s="86"/>
      <c r="AO63" s="86"/>
      <c r="AP63" s="86"/>
      <c r="AQ63" s="86"/>
      <c r="AR63" s="86"/>
      <c r="AS63" s="86"/>
      <c r="AT63" s="86"/>
      <c r="AU63" s="86"/>
      <c r="AV63" s="86"/>
      <c r="AW63" s="86"/>
      <c r="AX63" s="86"/>
      <c r="AY63" s="86"/>
      <c r="AZ63" s="85"/>
    </row>
    <row r="64" spans="1:52" s="200" customFormat="1">
      <c r="A64" s="70"/>
      <c r="AH64" s="86"/>
      <c r="AI64" s="86"/>
      <c r="AJ64" s="86"/>
      <c r="AK64" s="86"/>
      <c r="AL64" s="86"/>
      <c r="AM64" s="86"/>
      <c r="AN64" s="86"/>
      <c r="AO64" s="86"/>
      <c r="AP64" s="86"/>
      <c r="AQ64" s="86"/>
      <c r="AR64" s="86"/>
      <c r="AS64" s="86"/>
      <c r="AT64" s="86"/>
      <c r="AU64" s="86"/>
      <c r="AV64" s="86"/>
      <c r="AW64" s="86"/>
      <c r="AX64" s="86"/>
      <c r="AY64" s="86"/>
      <c r="AZ64" s="85"/>
    </row>
    <row r="65" spans="1:52" s="200" customFormat="1">
      <c r="A65" s="70"/>
      <c r="AH65" s="86"/>
      <c r="AI65" s="86"/>
      <c r="AJ65" s="86"/>
      <c r="AK65" s="86"/>
      <c r="AL65" s="86"/>
      <c r="AM65" s="86"/>
      <c r="AN65" s="86"/>
      <c r="AO65" s="86"/>
      <c r="AP65" s="86"/>
      <c r="AQ65" s="86"/>
      <c r="AR65" s="86"/>
      <c r="AS65" s="86"/>
      <c r="AT65" s="86"/>
      <c r="AU65" s="86"/>
      <c r="AV65" s="86"/>
      <c r="AW65" s="86"/>
      <c r="AX65" s="86"/>
      <c r="AY65" s="86"/>
      <c r="AZ65" s="85"/>
    </row>
    <row r="66" spans="1:52" s="200" customFormat="1">
      <c r="A66" s="70"/>
      <c r="AH66" s="86"/>
      <c r="AI66" s="86"/>
      <c r="AJ66" s="86"/>
      <c r="AK66" s="86"/>
      <c r="AL66" s="86"/>
      <c r="AM66" s="86"/>
      <c r="AN66" s="86"/>
      <c r="AO66" s="86"/>
      <c r="AP66" s="86"/>
      <c r="AQ66" s="86"/>
      <c r="AR66" s="86"/>
      <c r="AS66" s="86"/>
      <c r="AT66" s="86"/>
      <c r="AU66" s="86"/>
      <c r="AV66" s="86"/>
      <c r="AW66" s="86"/>
      <c r="AX66" s="86"/>
      <c r="AY66" s="86"/>
      <c r="AZ66" s="85"/>
    </row>
    <row r="67" spans="1:52" s="200" customFormat="1">
      <c r="A67" s="70"/>
      <c r="AH67" s="86"/>
      <c r="AI67" s="86"/>
      <c r="AJ67" s="86"/>
      <c r="AK67" s="86"/>
      <c r="AL67" s="86"/>
      <c r="AM67" s="86"/>
      <c r="AN67" s="86"/>
      <c r="AO67" s="86"/>
      <c r="AP67" s="86"/>
      <c r="AQ67" s="86"/>
      <c r="AR67" s="86"/>
      <c r="AS67" s="86"/>
      <c r="AT67" s="86"/>
      <c r="AU67" s="86"/>
      <c r="AV67" s="86"/>
      <c r="AW67" s="86"/>
      <c r="AX67" s="86"/>
      <c r="AY67" s="86"/>
      <c r="AZ67" s="85"/>
    </row>
    <row r="68" spans="1:52" s="200" customFormat="1">
      <c r="A68" s="70"/>
      <c r="AH68" s="86"/>
      <c r="AI68" s="86"/>
      <c r="AJ68" s="86"/>
      <c r="AK68" s="86"/>
      <c r="AL68" s="86"/>
      <c r="AM68" s="86"/>
      <c r="AN68" s="86"/>
      <c r="AO68" s="86"/>
      <c r="AP68" s="86"/>
      <c r="AQ68" s="86"/>
      <c r="AR68" s="86"/>
      <c r="AS68" s="86"/>
      <c r="AT68" s="86"/>
      <c r="AU68" s="86"/>
      <c r="AV68" s="86"/>
      <c r="AW68" s="86"/>
      <c r="AX68" s="86"/>
      <c r="AY68" s="86"/>
      <c r="AZ68" s="85"/>
    </row>
    <row r="69" spans="1:52" s="200" customFormat="1">
      <c r="A69" s="70"/>
      <c r="AH69" s="86"/>
      <c r="AI69" s="86"/>
      <c r="AJ69" s="86"/>
      <c r="AK69" s="86"/>
      <c r="AL69" s="86"/>
      <c r="AM69" s="86"/>
      <c r="AN69" s="86"/>
      <c r="AO69" s="86"/>
      <c r="AP69" s="86"/>
      <c r="AQ69" s="86"/>
      <c r="AR69" s="86"/>
      <c r="AS69" s="86"/>
      <c r="AT69" s="86"/>
      <c r="AU69" s="86"/>
      <c r="AV69" s="86"/>
      <c r="AW69" s="86"/>
      <c r="AX69" s="86"/>
      <c r="AY69" s="86"/>
      <c r="AZ69" s="85"/>
    </row>
    <row r="70" spans="1:52" s="200" customFormat="1">
      <c r="A70" s="70"/>
      <c r="AH70" s="86"/>
      <c r="AI70" s="86"/>
      <c r="AJ70" s="86"/>
      <c r="AK70" s="86"/>
      <c r="AL70" s="86"/>
      <c r="AM70" s="86"/>
      <c r="AN70" s="86"/>
      <c r="AO70" s="86"/>
      <c r="AP70" s="86"/>
      <c r="AQ70" s="86"/>
      <c r="AR70" s="86"/>
      <c r="AS70" s="86"/>
      <c r="AT70" s="86"/>
      <c r="AU70" s="86"/>
      <c r="AV70" s="86"/>
      <c r="AW70" s="86"/>
      <c r="AX70" s="86"/>
      <c r="AY70" s="86"/>
      <c r="AZ70" s="85"/>
    </row>
    <row r="71" spans="1:52" s="200" customFormat="1">
      <c r="A71" s="70"/>
      <c r="AH71" s="86"/>
      <c r="AI71" s="86"/>
      <c r="AJ71" s="86"/>
      <c r="AK71" s="86"/>
      <c r="AL71" s="86"/>
      <c r="AM71" s="86"/>
      <c r="AN71" s="86"/>
      <c r="AO71" s="86"/>
      <c r="AP71" s="86"/>
      <c r="AQ71" s="86"/>
      <c r="AR71" s="86"/>
      <c r="AS71" s="86"/>
      <c r="AT71" s="86"/>
      <c r="AU71" s="86"/>
      <c r="AV71" s="86"/>
      <c r="AW71" s="86"/>
      <c r="AX71" s="86"/>
      <c r="AY71" s="86"/>
      <c r="AZ71" s="85"/>
    </row>
    <row r="72" spans="1:52" s="200" customFormat="1">
      <c r="A72" s="70"/>
      <c r="AH72" s="86"/>
      <c r="AI72" s="86"/>
      <c r="AJ72" s="86"/>
      <c r="AK72" s="86"/>
      <c r="AL72" s="86"/>
      <c r="AM72" s="86"/>
      <c r="AN72" s="86"/>
      <c r="AO72" s="86"/>
      <c r="AP72" s="86"/>
      <c r="AQ72" s="86"/>
      <c r="AR72" s="86"/>
      <c r="AS72" s="86"/>
      <c r="AT72" s="86"/>
      <c r="AU72" s="86"/>
      <c r="AV72" s="86"/>
      <c r="AW72" s="86"/>
      <c r="AX72" s="86"/>
      <c r="AY72" s="86"/>
      <c r="AZ72" s="85"/>
    </row>
    <row r="73" spans="1:52" s="200" customFormat="1">
      <c r="A73" s="70"/>
      <c r="AH73" s="86"/>
      <c r="AI73" s="86"/>
      <c r="AJ73" s="86"/>
      <c r="AK73" s="86"/>
      <c r="AL73" s="86"/>
      <c r="AM73" s="86"/>
      <c r="AN73" s="86"/>
      <c r="AO73" s="86"/>
      <c r="AP73" s="86"/>
      <c r="AQ73" s="86"/>
      <c r="AR73" s="86"/>
      <c r="AS73" s="86"/>
      <c r="AT73" s="86"/>
      <c r="AU73" s="86"/>
      <c r="AV73" s="86"/>
      <c r="AW73" s="86"/>
      <c r="AX73" s="86"/>
      <c r="AY73" s="86"/>
      <c r="AZ73" s="85"/>
    </row>
    <row r="74" spans="1:52" s="200" customFormat="1">
      <c r="A74" s="70"/>
      <c r="AH74" s="86"/>
      <c r="AI74" s="86"/>
      <c r="AJ74" s="86"/>
      <c r="AK74" s="86"/>
      <c r="AL74" s="86"/>
      <c r="AM74" s="86"/>
      <c r="AN74" s="86"/>
      <c r="AO74" s="86"/>
      <c r="AP74" s="86"/>
      <c r="AQ74" s="86"/>
      <c r="AR74" s="86"/>
      <c r="AS74" s="86"/>
      <c r="AT74" s="86"/>
      <c r="AU74" s="86"/>
      <c r="AV74" s="86"/>
      <c r="AW74" s="86"/>
      <c r="AX74" s="86"/>
      <c r="AY74" s="86"/>
      <c r="AZ74" s="85"/>
    </row>
    <row r="75" spans="1:52" s="200" customFormat="1">
      <c r="A75" s="70"/>
      <c r="AH75" s="86"/>
      <c r="AI75" s="86"/>
      <c r="AJ75" s="86"/>
      <c r="AK75" s="86"/>
      <c r="AL75" s="86"/>
      <c r="AM75" s="86"/>
      <c r="AN75" s="86"/>
      <c r="AO75" s="86"/>
      <c r="AP75" s="86"/>
      <c r="AQ75" s="86"/>
      <c r="AR75" s="86"/>
      <c r="AS75" s="86"/>
      <c r="AT75" s="86"/>
      <c r="AU75" s="86"/>
      <c r="AV75" s="86"/>
      <c r="AW75" s="86"/>
      <c r="AX75" s="86"/>
      <c r="AY75" s="86"/>
      <c r="AZ75" s="85"/>
    </row>
    <row r="76" spans="1:52" s="200" customFormat="1">
      <c r="A76" s="70"/>
      <c r="AH76" s="86"/>
      <c r="AI76" s="86"/>
      <c r="AJ76" s="86"/>
      <c r="AK76" s="86"/>
      <c r="AL76" s="86"/>
      <c r="AM76" s="86"/>
      <c r="AN76" s="86"/>
      <c r="AO76" s="86"/>
      <c r="AP76" s="86"/>
      <c r="AQ76" s="86"/>
      <c r="AR76" s="86"/>
      <c r="AS76" s="86"/>
      <c r="AT76" s="86"/>
      <c r="AU76" s="86"/>
      <c r="AV76" s="86"/>
      <c r="AW76" s="86"/>
      <c r="AX76" s="86"/>
      <c r="AY76" s="86"/>
      <c r="AZ76" s="85"/>
    </row>
    <row r="77" spans="1:52" s="200" customFormat="1">
      <c r="A77" s="70"/>
      <c r="AH77" s="86"/>
      <c r="AI77" s="86"/>
      <c r="AJ77" s="86"/>
      <c r="AK77" s="86"/>
      <c r="AL77" s="86"/>
      <c r="AM77" s="86"/>
      <c r="AN77" s="86"/>
      <c r="AO77" s="86"/>
      <c r="AP77" s="86"/>
      <c r="AQ77" s="86"/>
      <c r="AR77" s="86"/>
      <c r="AS77" s="86"/>
      <c r="AT77" s="86"/>
      <c r="AU77" s="86"/>
      <c r="AV77" s="86"/>
      <c r="AW77" s="86"/>
      <c r="AX77" s="86"/>
      <c r="AY77" s="86"/>
      <c r="AZ77" s="85"/>
    </row>
    <row r="78" spans="1:52" s="200" customFormat="1">
      <c r="A78" s="70"/>
      <c r="AH78" s="86"/>
      <c r="AI78" s="86"/>
      <c r="AJ78" s="86"/>
      <c r="AK78" s="86"/>
      <c r="AL78" s="86"/>
      <c r="AM78" s="86"/>
      <c r="AN78" s="86"/>
      <c r="AO78" s="86"/>
      <c r="AP78" s="86"/>
      <c r="AQ78" s="86"/>
      <c r="AR78" s="86"/>
      <c r="AS78" s="86"/>
      <c r="AT78" s="86"/>
      <c r="AU78" s="86"/>
      <c r="AV78" s="86"/>
      <c r="AW78" s="86"/>
      <c r="AX78" s="86"/>
      <c r="AY78" s="86"/>
      <c r="AZ78" s="85"/>
    </row>
    <row r="79" spans="1:52" s="200" customFormat="1">
      <c r="A79" s="70"/>
      <c r="AH79" s="86"/>
      <c r="AI79" s="86"/>
      <c r="AJ79" s="86"/>
      <c r="AK79" s="86"/>
      <c r="AL79" s="86"/>
      <c r="AM79" s="86"/>
      <c r="AN79" s="86"/>
      <c r="AO79" s="86"/>
      <c r="AP79" s="86"/>
      <c r="AQ79" s="86"/>
      <c r="AR79" s="86"/>
      <c r="AS79" s="86"/>
      <c r="AT79" s="86"/>
      <c r="AU79" s="86"/>
      <c r="AV79" s="86"/>
      <c r="AW79" s="86"/>
      <c r="AX79" s="86"/>
      <c r="AY79" s="86"/>
      <c r="AZ79" s="85"/>
    </row>
    <row r="80" spans="1:52" s="200" customFormat="1">
      <c r="A80" s="70"/>
      <c r="AH80" s="86"/>
      <c r="AI80" s="86"/>
      <c r="AJ80" s="86"/>
      <c r="AK80" s="86"/>
      <c r="AL80" s="86"/>
      <c r="AM80" s="86"/>
      <c r="AN80" s="86"/>
      <c r="AO80" s="86"/>
      <c r="AP80" s="86"/>
      <c r="AQ80" s="86"/>
      <c r="AR80" s="86"/>
      <c r="AS80" s="86"/>
      <c r="AT80" s="86"/>
      <c r="AU80" s="86"/>
      <c r="AV80" s="86"/>
      <c r="AW80" s="86"/>
      <c r="AX80" s="86"/>
      <c r="AY80" s="86"/>
      <c r="AZ80" s="85"/>
    </row>
    <row r="81" spans="1:52" s="200" customFormat="1">
      <c r="A81" s="70"/>
      <c r="AH81" s="86"/>
      <c r="AI81" s="86"/>
      <c r="AJ81" s="86"/>
      <c r="AK81" s="86"/>
      <c r="AL81" s="86"/>
      <c r="AM81" s="86"/>
      <c r="AN81" s="86"/>
      <c r="AO81" s="86"/>
      <c r="AP81" s="86"/>
      <c r="AQ81" s="86"/>
      <c r="AR81" s="86"/>
      <c r="AS81" s="86"/>
      <c r="AT81" s="86"/>
      <c r="AU81" s="86"/>
      <c r="AV81" s="86"/>
      <c r="AW81" s="86"/>
      <c r="AX81" s="86"/>
      <c r="AY81" s="86"/>
      <c r="AZ81" s="85"/>
    </row>
    <row r="82" spans="1:52" s="200" customFormat="1">
      <c r="A82" s="70"/>
      <c r="AH82" s="86"/>
      <c r="AI82" s="86"/>
      <c r="AJ82" s="86"/>
      <c r="AK82" s="86"/>
      <c r="AL82" s="86"/>
      <c r="AM82" s="86"/>
      <c r="AN82" s="86"/>
      <c r="AO82" s="86"/>
      <c r="AP82" s="86"/>
      <c r="AQ82" s="86"/>
      <c r="AR82" s="86"/>
      <c r="AS82" s="86"/>
      <c r="AT82" s="86"/>
      <c r="AU82" s="86"/>
      <c r="AV82" s="86"/>
      <c r="AW82" s="86"/>
      <c r="AX82" s="86"/>
      <c r="AY82" s="86"/>
      <c r="AZ82" s="85"/>
    </row>
    <row r="83" spans="1:52" s="200" customFormat="1">
      <c r="A83" s="70"/>
      <c r="AH83" s="86"/>
      <c r="AI83" s="86"/>
      <c r="AJ83" s="86"/>
      <c r="AK83" s="86"/>
      <c r="AL83" s="86"/>
      <c r="AM83" s="86"/>
      <c r="AN83" s="86"/>
      <c r="AO83" s="86"/>
      <c r="AP83" s="86"/>
      <c r="AQ83" s="86"/>
      <c r="AR83" s="86"/>
      <c r="AS83" s="86"/>
      <c r="AT83" s="86"/>
      <c r="AU83" s="86"/>
      <c r="AV83" s="86"/>
      <c r="AW83" s="86"/>
      <c r="AX83" s="86"/>
      <c r="AY83" s="86"/>
      <c r="AZ83" s="85"/>
    </row>
    <row r="84" spans="1:52" s="200" customFormat="1">
      <c r="A84" s="70"/>
      <c r="AH84" s="86"/>
      <c r="AI84" s="86"/>
      <c r="AJ84" s="86"/>
      <c r="AK84" s="86"/>
      <c r="AL84" s="86"/>
      <c r="AM84" s="86"/>
      <c r="AN84" s="86"/>
      <c r="AO84" s="86"/>
      <c r="AP84" s="86"/>
      <c r="AQ84" s="86"/>
      <c r="AR84" s="86"/>
      <c r="AS84" s="86"/>
      <c r="AT84" s="86"/>
      <c r="AU84" s="86"/>
      <c r="AV84" s="86"/>
      <c r="AW84" s="86"/>
      <c r="AX84" s="86"/>
      <c r="AY84" s="86"/>
      <c r="AZ84" s="85"/>
    </row>
    <row r="85" spans="1:52" s="200" customFormat="1">
      <c r="A85" s="70"/>
      <c r="AH85" s="86"/>
      <c r="AI85" s="86"/>
      <c r="AJ85" s="86"/>
      <c r="AK85" s="86"/>
      <c r="AL85" s="86"/>
      <c r="AM85" s="86"/>
      <c r="AN85" s="86"/>
      <c r="AO85" s="86"/>
      <c r="AP85" s="86"/>
      <c r="AQ85" s="86"/>
      <c r="AR85" s="86"/>
      <c r="AS85" s="86"/>
      <c r="AT85" s="86"/>
      <c r="AU85" s="86"/>
      <c r="AV85" s="86"/>
      <c r="AW85" s="86"/>
      <c r="AX85" s="86"/>
      <c r="AY85" s="86"/>
      <c r="AZ85" s="85"/>
    </row>
    <row r="86" spans="1:52" s="200" customFormat="1">
      <c r="A86" s="70"/>
      <c r="AH86" s="86"/>
      <c r="AI86" s="86"/>
      <c r="AJ86" s="86"/>
      <c r="AK86" s="86"/>
      <c r="AL86" s="86"/>
      <c r="AM86" s="86"/>
      <c r="AN86" s="86"/>
      <c r="AO86" s="86"/>
      <c r="AP86" s="86"/>
      <c r="AQ86" s="86"/>
      <c r="AR86" s="86"/>
      <c r="AS86" s="86"/>
      <c r="AT86" s="86"/>
      <c r="AU86" s="86"/>
      <c r="AV86" s="86"/>
      <c r="AW86" s="86"/>
      <c r="AX86" s="86"/>
      <c r="AY86" s="86"/>
      <c r="AZ86" s="85"/>
    </row>
    <row r="87" spans="1:52" s="200" customFormat="1">
      <c r="A87" s="70"/>
      <c r="AH87" s="86"/>
      <c r="AI87" s="86"/>
      <c r="AJ87" s="86"/>
      <c r="AK87" s="86"/>
      <c r="AL87" s="86"/>
      <c r="AM87" s="86"/>
      <c r="AN87" s="86"/>
      <c r="AO87" s="86"/>
      <c r="AP87" s="86"/>
      <c r="AQ87" s="86"/>
      <c r="AR87" s="86"/>
      <c r="AS87" s="86"/>
      <c r="AT87" s="86"/>
      <c r="AU87" s="86"/>
      <c r="AV87" s="86"/>
      <c r="AW87" s="86"/>
      <c r="AX87" s="86"/>
      <c r="AY87" s="86"/>
      <c r="AZ87" s="85"/>
    </row>
    <row r="88" spans="1:52" s="200" customFormat="1">
      <c r="A88" s="70"/>
      <c r="AH88" s="86"/>
      <c r="AI88" s="86"/>
      <c r="AJ88" s="86"/>
      <c r="AK88" s="86"/>
      <c r="AL88" s="86"/>
      <c r="AM88" s="86"/>
      <c r="AN88" s="86"/>
      <c r="AO88" s="86"/>
      <c r="AP88" s="86"/>
      <c r="AQ88" s="86"/>
      <c r="AR88" s="86"/>
      <c r="AS88" s="86"/>
      <c r="AT88" s="86"/>
      <c r="AU88" s="86"/>
      <c r="AV88" s="86"/>
      <c r="AW88" s="86"/>
      <c r="AX88" s="86"/>
      <c r="AY88" s="86"/>
      <c r="AZ88" s="85"/>
    </row>
    <row r="89" spans="1:52" s="200" customFormat="1">
      <c r="A89" s="70"/>
      <c r="AH89" s="86"/>
      <c r="AI89" s="86"/>
      <c r="AJ89" s="86"/>
      <c r="AK89" s="86"/>
      <c r="AL89" s="86"/>
      <c r="AM89" s="86"/>
      <c r="AN89" s="86"/>
      <c r="AO89" s="86"/>
      <c r="AP89" s="86"/>
      <c r="AQ89" s="86"/>
      <c r="AR89" s="86"/>
      <c r="AS89" s="86"/>
      <c r="AT89" s="86"/>
      <c r="AU89" s="86"/>
      <c r="AV89" s="86"/>
      <c r="AW89" s="86"/>
      <c r="AX89" s="86"/>
      <c r="AY89" s="86"/>
      <c r="AZ89" s="85"/>
    </row>
    <row r="90" spans="1:52" s="200" customFormat="1">
      <c r="A90" s="70"/>
      <c r="AH90" s="86"/>
      <c r="AI90" s="86"/>
      <c r="AJ90" s="86"/>
      <c r="AK90" s="86"/>
      <c r="AL90" s="86"/>
      <c r="AM90" s="86"/>
      <c r="AN90" s="86"/>
      <c r="AO90" s="86"/>
      <c r="AP90" s="86"/>
      <c r="AQ90" s="86"/>
      <c r="AR90" s="86"/>
      <c r="AS90" s="86"/>
      <c r="AT90" s="86"/>
      <c r="AU90" s="86"/>
      <c r="AV90" s="86"/>
      <c r="AW90" s="86"/>
      <c r="AX90" s="86"/>
      <c r="AY90" s="86"/>
      <c r="AZ90" s="85"/>
    </row>
    <row r="91" spans="1:52" s="200" customFormat="1">
      <c r="A91" s="70"/>
      <c r="AH91" s="86"/>
      <c r="AI91" s="86"/>
      <c r="AJ91" s="86"/>
      <c r="AK91" s="86"/>
      <c r="AL91" s="86"/>
      <c r="AM91" s="86"/>
      <c r="AN91" s="86"/>
      <c r="AO91" s="86"/>
      <c r="AP91" s="86"/>
      <c r="AQ91" s="86"/>
      <c r="AR91" s="86"/>
      <c r="AS91" s="86"/>
      <c r="AT91" s="86"/>
      <c r="AU91" s="86"/>
      <c r="AV91" s="86"/>
      <c r="AW91" s="86"/>
      <c r="AX91" s="86"/>
      <c r="AY91" s="86"/>
      <c r="AZ91" s="85"/>
    </row>
    <row r="92" spans="1:52" s="200" customFormat="1">
      <c r="A92" s="70"/>
      <c r="AH92" s="86"/>
      <c r="AI92" s="86"/>
      <c r="AJ92" s="86"/>
      <c r="AK92" s="86"/>
      <c r="AL92" s="86"/>
      <c r="AM92" s="86"/>
      <c r="AN92" s="86"/>
      <c r="AO92" s="86"/>
      <c r="AP92" s="86"/>
      <c r="AQ92" s="86"/>
      <c r="AR92" s="86"/>
      <c r="AS92" s="86"/>
      <c r="AT92" s="86"/>
      <c r="AU92" s="86"/>
      <c r="AV92" s="86"/>
      <c r="AW92" s="86"/>
      <c r="AX92" s="86"/>
      <c r="AY92" s="86"/>
      <c r="AZ92" s="85"/>
    </row>
    <row r="93" spans="1:52" s="200" customFormat="1">
      <c r="A93" s="70"/>
      <c r="AH93" s="86"/>
      <c r="AI93" s="86"/>
      <c r="AJ93" s="86"/>
      <c r="AK93" s="86"/>
      <c r="AL93" s="86"/>
      <c r="AM93" s="86"/>
      <c r="AN93" s="86"/>
      <c r="AO93" s="86"/>
      <c r="AP93" s="86"/>
      <c r="AQ93" s="86"/>
      <c r="AR93" s="86"/>
      <c r="AS93" s="86"/>
      <c r="AT93" s="86"/>
      <c r="AU93" s="86"/>
      <c r="AV93" s="86"/>
      <c r="AW93" s="86"/>
      <c r="AX93" s="86"/>
      <c r="AY93" s="86"/>
      <c r="AZ93" s="85"/>
    </row>
    <row r="94" spans="1:52" s="200" customFormat="1">
      <c r="A94" s="70"/>
      <c r="AH94" s="86"/>
      <c r="AI94" s="86"/>
      <c r="AJ94" s="86"/>
      <c r="AK94" s="86"/>
      <c r="AL94" s="86"/>
      <c r="AM94" s="86"/>
      <c r="AN94" s="86"/>
      <c r="AO94" s="86"/>
      <c r="AP94" s="86"/>
      <c r="AQ94" s="86"/>
      <c r="AR94" s="86"/>
      <c r="AS94" s="86"/>
      <c r="AT94" s="86"/>
      <c r="AU94" s="86"/>
      <c r="AV94" s="86"/>
      <c r="AW94" s="86"/>
      <c r="AX94" s="86"/>
      <c r="AY94" s="86"/>
      <c r="AZ94" s="85"/>
    </row>
    <row r="95" spans="1:52" s="200" customFormat="1">
      <c r="A95" s="70"/>
      <c r="AH95" s="86"/>
      <c r="AI95" s="86"/>
      <c r="AJ95" s="86"/>
      <c r="AK95" s="86"/>
      <c r="AL95" s="86"/>
      <c r="AM95" s="86"/>
      <c r="AN95" s="86"/>
      <c r="AO95" s="86"/>
      <c r="AP95" s="86"/>
      <c r="AQ95" s="86"/>
      <c r="AR95" s="86"/>
      <c r="AS95" s="86"/>
      <c r="AT95" s="86"/>
      <c r="AU95" s="86"/>
      <c r="AV95" s="86"/>
      <c r="AW95" s="86"/>
      <c r="AX95" s="86"/>
      <c r="AY95" s="86"/>
      <c r="AZ95" s="85"/>
    </row>
    <row r="96" spans="1:52" s="200" customFormat="1">
      <c r="A96" s="70"/>
      <c r="AH96" s="86"/>
      <c r="AI96" s="86"/>
      <c r="AJ96" s="86"/>
      <c r="AK96" s="86"/>
      <c r="AL96" s="86"/>
      <c r="AM96" s="86"/>
      <c r="AN96" s="86"/>
      <c r="AO96" s="86"/>
      <c r="AP96" s="86"/>
      <c r="AQ96" s="86"/>
      <c r="AR96" s="86"/>
      <c r="AS96" s="86"/>
      <c r="AT96" s="86"/>
      <c r="AU96" s="86"/>
      <c r="AV96" s="86"/>
      <c r="AW96" s="86"/>
      <c r="AX96" s="86"/>
      <c r="AY96" s="86"/>
      <c r="AZ96" s="85"/>
    </row>
    <row r="97" spans="1:52" s="200" customFormat="1">
      <c r="A97" s="70"/>
      <c r="AH97" s="86"/>
      <c r="AI97" s="86"/>
      <c r="AJ97" s="86"/>
      <c r="AK97" s="86"/>
      <c r="AL97" s="86"/>
      <c r="AM97" s="86"/>
      <c r="AN97" s="86"/>
      <c r="AO97" s="86"/>
      <c r="AP97" s="86"/>
      <c r="AQ97" s="86"/>
      <c r="AR97" s="86"/>
      <c r="AS97" s="86"/>
      <c r="AT97" s="86"/>
      <c r="AU97" s="86"/>
      <c r="AV97" s="86"/>
      <c r="AW97" s="86"/>
      <c r="AX97" s="86"/>
      <c r="AY97" s="86"/>
      <c r="AZ97" s="85"/>
    </row>
    <row r="98" spans="1:52" s="200" customFormat="1">
      <c r="A98" s="70"/>
      <c r="AH98" s="86"/>
      <c r="AI98" s="86"/>
      <c r="AJ98" s="86"/>
      <c r="AK98" s="86"/>
      <c r="AL98" s="86"/>
      <c r="AM98" s="86"/>
      <c r="AN98" s="86"/>
      <c r="AO98" s="86"/>
      <c r="AP98" s="86"/>
      <c r="AQ98" s="86"/>
      <c r="AR98" s="86"/>
      <c r="AS98" s="86"/>
      <c r="AT98" s="86"/>
      <c r="AU98" s="86"/>
      <c r="AV98" s="86"/>
      <c r="AW98" s="86"/>
      <c r="AX98" s="86"/>
      <c r="AY98" s="86"/>
      <c r="AZ98" s="85"/>
    </row>
    <row r="99" spans="1:52" s="200" customFormat="1">
      <c r="A99" s="70"/>
      <c r="AH99" s="86"/>
      <c r="AI99" s="86"/>
      <c r="AJ99" s="86"/>
      <c r="AK99" s="86"/>
      <c r="AL99" s="86"/>
      <c r="AM99" s="86"/>
      <c r="AN99" s="86"/>
      <c r="AO99" s="86"/>
      <c r="AP99" s="86"/>
      <c r="AQ99" s="86"/>
      <c r="AR99" s="86"/>
      <c r="AS99" s="86"/>
      <c r="AT99" s="86"/>
      <c r="AU99" s="86"/>
      <c r="AV99" s="86"/>
      <c r="AW99" s="86"/>
      <c r="AX99" s="86"/>
      <c r="AY99" s="86"/>
      <c r="AZ99" s="85"/>
    </row>
    <row r="100" spans="1:52" s="200" customFormat="1">
      <c r="A100" s="70"/>
      <c r="AH100" s="86"/>
      <c r="AI100" s="86"/>
      <c r="AJ100" s="86"/>
      <c r="AK100" s="86"/>
      <c r="AL100" s="86"/>
      <c r="AM100" s="86"/>
      <c r="AN100" s="86"/>
      <c r="AO100" s="86"/>
      <c r="AP100" s="86"/>
      <c r="AQ100" s="86"/>
      <c r="AR100" s="86"/>
      <c r="AS100" s="86"/>
      <c r="AT100" s="86"/>
      <c r="AU100" s="86"/>
      <c r="AV100" s="86"/>
      <c r="AW100" s="86"/>
      <c r="AX100" s="86"/>
      <c r="AY100" s="86"/>
      <c r="AZ100" s="85"/>
    </row>
    <row r="101" spans="1:52" s="200" customFormat="1">
      <c r="A101" s="70"/>
      <c r="AH101" s="86"/>
      <c r="AI101" s="86"/>
      <c r="AJ101" s="86"/>
      <c r="AK101" s="86"/>
      <c r="AL101" s="86"/>
      <c r="AM101" s="86"/>
      <c r="AN101" s="86"/>
      <c r="AO101" s="86"/>
      <c r="AP101" s="86"/>
      <c r="AQ101" s="86"/>
      <c r="AR101" s="86"/>
      <c r="AS101" s="86"/>
      <c r="AT101" s="86"/>
      <c r="AU101" s="86"/>
      <c r="AV101" s="86"/>
      <c r="AW101" s="86"/>
      <c r="AX101" s="86"/>
      <c r="AY101" s="86"/>
      <c r="AZ101" s="85"/>
    </row>
    <row r="102" spans="1:52" s="200" customFormat="1">
      <c r="A102" s="70"/>
      <c r="AH102" s="86"/>
      <c r="AI102" s="86"/>
      <c r="AJ102" s="86"/>
      <c r="AK102" s="86"/>
      <c r="AL102" s="86"/>
      <c r="AM102" s="86"/>
      <c r="AN102" s="86"/>
      <c r="AO102" s="86"/>
      <c r="AP102" s="86"/>
      <c r="AQ102" s="86"/>
      <c r="AR102" s="86"/>
      <c r="AS102" s="86"/>
      <c r="AT102" s="86"/>
      <c r="AU102" s="86"/>
      <c r="AV102" s="86"/>
      <c r="AW102" s="86"/>
      <c r="AX102" s="86"/>
      <c r="AY102" s="86"/>
      <c r="AZ102" s="85"/>
    </row>
    <row r="103" spans="1:52" s="200" customFormat="1">
      <c r="A103" s="70"/>
      <c r="AH103" s="86"/>
      <c r="AI103" s="86"/>
      <c r="AJ103" s="86"/>
      <c r="AK103" s="86"/>
      <c r="AL103" s="86"/>
      <c r="AM103" s="86"/>
      <c r="AN103" s="86"/>
      <c r="AO103" s="86"/>
      <c r="AP103" s="86"/>
      <c r="AQ103" s="86"/>
      <c r="AR103" s="86"/>
      <c r="AS103" s="86"/>
      <c r="AT103" s="86"/>
      <c r="AU103" s="86"/>
      <c r="AV103" s="86"/>
      <c r="AW103" s="86"/>
      <c r="AX103" s="86"/>
      <c r="AY103" s="86"/>
      <c r="AZ103" s="85"/>
    </row>
    <row r="104" spans="1:52" s="200" customFormat="1">
      <c r="A104" s="70"/>
      <c r="AH104" s="86"/>
      <c r="AI104" s="86"/>
      <c r="AJ104" s="86"/>
      <c r="AK104" s="86"/>
      <c r="AL104" s="86"/>
      <c r="AM104" s="86"/>
      <c r="AN104" s="86"/>
      <c r="AO104" s="86"/>
      <c r="AP104" s="86"/>
      <c r="AQ104" s="86"/>
      <c r="AR104" s="86"/>
      <c r="AS104" s="86"/>
      <c r="AT104" s="86"/>
      <c r="AU104" s="86"/>
      <c r="AV104" s="86"/>
      <c r="AW104" s="86"/>
      <c r="AX104" s="86"/>
      <c r="AY104" s="86"/>
      <c r="AZ104" s="85"/>
    </row>
    <row r="105" spans="1:52" s="200" customFormat="1">
      <c r="A105" s="70"/>
      <c r="AH105" s="86"/>
      <c r="AI105" s="86"/>
      <c r="AJ105" s="86"/>
      <c r="AK105" s="86"/>
      <c r="AL105" s="86"/>
      <c r="AM105" s="86"/>
      <c r="AN105" s="86"/>
      <c r="AO105" s="86"/>
      <c r="AP105" s="86"/>
      <c r="AQ105" s="86"/>
      <c r="AR105" s="86"/>
      <c r="AS105" s="86"/>
      <c r="AT105" s="86"/>
      <c r="AU105" s="86"/>
      <c r="AV105" s="86"/>
      <c r="AW105" s="86"/>
      <c r="AX105" s="86"/>
      <c r="AY105" s="86"/>
      <c r="AZ105" s="85"/>
    </row>
    <row r="106" spans="1:52" s="200" customFormat="1">
      <c r="A106" s="70"/>
      <c r="AH106" s="86"/>
      <c r="AI106" s="86"/>
      <c r="AJ106" s="86"/>
      <c r="AK106" s="86"/>
      <c r="AL106" s="86"/>
      <c r="AM106" s="86"/>
      <c r="AN106" s="86"/>
      <c r="AO106" s="86"/>
      <c r="AP106" s="86"/>
      <c r="AQ106" s="86"/>
      <c r="AR106" s="86"/>
      <c r="AS106" s="86"/>
      <c r="AT106" s="86"/>
      <c r="AU106" s="86"/>
      <c r="AV106" s="86"/>
      <c r="AW106" s="86"/>
      <c r="AX106" s="86"/>
      <c r="AY106" s="86"/>
      <c r="AZ106" s="85"/>
    </row>
    <row r="107" spans="1:52" s="200" customFormat="1">
      <c r="A107" s="70"/>
      <c r="AH107" s="86"/>
      <c r="AI107" s="86"/>
      <c r="AJ107" s="86"/>
      <c r="AK107" s="86"/>
      <c r="AL107" s="86"/>
      <c r="AM107" s="86"/>
      <c r="AN107" s="86"/>
      <c r="AO107" s="86"/>
      <c r="AP107" s="86"/>
      <c r="AQ107" s="86"/>
      <c r="AR107" s="86"/>
      <c r="AS107" s="86"/>
      <c r="AT107" s="86"/>
      <c r="AU107" s="86"/>
      <c r="AV107" s="86"/>
      <c r="AW107" s="86"/>
      <c r="AX107" s="86"/>
      <c r="AY107" s="86"/>
      <c r="AZ107" s="85"/>
    </row>
    <row r="108" spans="1:52" s="200" customFormat="1">
      <c r="A108" s="70"/>
      <c r="AH108" s="86"/>
      <c r="AI108" s="86"/>
      <c r="AJ108" s="86"/>
      <c r="AK108" s="86"/>
      <c r="AL108" s="86"/>
      <c r="AM108" s="86"/>
      <c r="AN108" s="86"/>
      <c r="AO108" s="86"/>
      <c r="AP108" s="86"/>
      <c r="AQ108" s="86"/>
      <c r="AR108" s="86"/>
      <c r="AS108" s="86"/>
      <c r="AT108" s="86"/>
      <c r="AU108" s="86"/>
      <c r="AV108" s="86"/>
      <c r="AW108" s="86"/>
      <c r="AX108" s="86"/>
      <c r="AY108" s="86"/>
      <c r="AZ108" s="85"/>
    </row>
    <row r="109" spans="1:52" s="200" customFormat="1">
      <c r="A109" s="70"/>
      <c r="AH109" s="86"/>
      <c r="AI109" s="86"/>
      <c r="AJ109" s="86"/>
      <c r="AK109" s="86"/>
      <c r="AL109" s="86"/>
      <c r="AM109" s="86"/>
      <c r="AN109" s="86"/>
      <c r="AO109" s="86"/>
      <c r="AP109" s="86"/>
      <c r="AQ109" s="86"/>
      <c r="AR109" s="86"/>
      <c r="AS109" s="86"/>
      <c r="AT109" s="86"/>
      <c r="AU109" s="86"/>
      <c r="AV109" s="86"/>
      <c r="AW109" s="86"/>
      <c r="AX109" s="86"/>
      <c r="AY109" s="86"/>
      <c r="AZ109" s="85"/>
    </row>
    <row r="110" spans="1:52" s="200" customFormat="1">
      <c r="A110" s="70"/>
      <c r="AH110" s="86"/>
      <c r="AI110" s="86"/>
      <c r="AJ110" s="86"/>
      <c r="AK110" s="86"/>
      <c r="AL110" s="86"/>
      <c r="AM110" s="86"/>
      <c r="AN110" s="86"/>
      <c r="AO110" s="86"/>
      <c r="AP110" s="86"/>
      <c r="AQ110" s="86"/>
      <c r="AR110" s="86"/>
      <c r="AS110" s="86"/>
      <c r="AT110" s="86"/>
      <c r="AU110" s="86"/>
      <c r="AV110" s="86"/>
      <c r="AW110" s="86"/>
      <c r="AX110" s="86"/>
      <c r="AY110" s="86"/>
      <c r="AZ110" s="85"/>
    </row>
    <row r="111" spans="1:52" s="200" customFormat="1">
      <c r="A111" s="70"/>
      <c r="AH111" s="86"/>
      <c r="AI111" s="86"/>
      <c r="AJ111" s="86"/>
      <c r="AK111" s="86"/>
      <c r="AL111" s="86"/>
      <c r="AM111" s="86"/>
      <c r="AN111" s="86"/>
      <c r="AO111" s="86"/>
      <c r="AP111" s="86"/>
      <c r="AQ111" s="86"/>
      <c r="AR111" s="86"/>
      <c r="AS111" s="86"/>
      <c r="AT111" s="86"/>
      <c r="AU111" s="86"/>
      <c r="AV111" s="86"/>
      <c r="AW111" s="86"/>
      <c r="AX111" s="86"/>
      <c r="AY111" s="86"/>
      <c r="AZ111" s="85"/>
    </row>
    <row r="112" spans="1:52" s="200" customFormat="1">
      <c r="A112" s="70"/>
      <c r="AH112" s="86"/>
      <c r="AI112" s="86"/>
      <c r="AJ112" s="86"/>
      <c r="AK112" s="86"/>
      <c r="AL112" s="86"/>
      <c r="AM112" s="86"/>
      <c r="AN112" s="86"/>
      <c r="AO112" s="86"/>
      <c r="AP112" s="86"/>
      <c r="AQ112" s="86"/>
      <c r="AR112" s="86"/>
      <c r="AS112" s="86"/>
      <c r="AT112" s="86"/>
      <c r="AU112" s="86"/>
      <c r="AV112" s="86"/>
      <c r="AW112" s="86"/>
      <c r="AX112" s="86"/>
      <c r="AY112" s="86"/>
      <c r="AZ112" s="85"/>
    </row>
    <row r="113" spans="1:52" s="200" customFormat="1">
      <c r="A113" s="70"/>
      <c r="AH113" s="86"/>
      <c r="AI113" s="86"/>
      <c r="AJ113" s="86"/>
      <c r="AK113" s="86"/>
      <c r="AL113" s="86"/>
      <c r="AM113" s="86"/>
      <c r="AN113" s="86"/>
      <c r="AO113" s="86"/>
      <c r="AP113" s="86"/>
      <c r="AQ113" s="86"/>
      <c r="AR113" s="86"/>
      <c r="AS113" s="86"/>
      <c r="AT113" s="86"/>
      <c r="AU113" s="86"/>
      <c r="AV113" s="86"/>
      <c r="AW113" s="86"/>
      <c r="AX113" s="86"/>
      <c r="AY113" s="86"/>
      <c r="AZ113" s="85"/>
    </row>
    <row r="114" spans="1:52" s="200" customFormat="1">
      <c r="A114" s="70"/>
      <c r="AH114" s="86"/>
      <c r="AI114" s="86"/>
      <c r="AJ114" s="86"/>
      <c r="AK114" s="86"/>
      <c r="AL114" s="86"/>
      <c r="AM114" s="86"/>
      <c r="AN114" s="86"/>
      <c r="AO114" s="86"/>
      <c r="AP114" s="86"/>
      <c r="AQ114" s="86"/>
      <c r="AR114" s="86"/>
      <c r="AS114" s="86"/>
      <c r="AT114" s="86"/>
      <c r="AU114" s="86"/>
      <c r="AV114" s="86"/>
      <c r="AW114" s="86"/>
      <c r="AX114" s="86"/>
      <c r="AY114" s="86"/>
      <c r="AZ114" s="85"/>
    </row>
    <row r="115" spans="1:52" s="200" customFormat="1">
      <c r="A115" s="70"/>
      <c r="AH115" s="86"/>
      <c r="AI115" s="86"/>
      <c r="AJ115" s="86"/>
      <c r="AK115" s="86"/>
      <c r="AL115" s="86"/>
      <c r="AM115" s="86"/>
      <c r="AN115" s="86"/>
      <c r="AO115" s="86"/>
      <c r="AP115" s="86"/>
      <c r="AQ115" s="86"/>
      <c r="AR115" s="86"/>
      <c r="AS115" s="86"/>
      <c r="AT115" s="86"/>
      <c r="AU115" s="86"/>
      <c r="AV115" s="86"/>
      <c r="AW115" s="86"/>
      <c r="AX115" s="86"/>
      <c r="AY115" s="86"/>
      <c r="AZ115" s="85"/>
    </row>
    <row r="116" spans="1:52" s="200" customFormat="1">
      <c r="A116" s="70"/>
      <c r="AH116" s="86"/>
      <c r="AI116" s="86"/>
      <c r="AJ116" s="86"/>
      <c r="AK116" s="86"/>
      <c r="AL116" s="86"/>
      <c r="AM116" s="86"/>
      <c r="AN116" s="86"/>
      <c r="AO116" s="86"/>
      <c r="AP116" s="86"/>
      <c r="AQ116" s="86"/>
      <c r="AR116" s="86"/>
      <c r="AS116" s="86"/>
      <c r="AT116" s="86"/>
      <c r="AU116" s="86"/>
      <c r="AV116" s="86"/>
      <c r="AW116" s="86"/>
      <c r="AX116" s="86"/>
      <c r="AY116" s="86"/>
      <c r="AZ116" s="85"/>
    </row>
    <row r="117" spans="1:52" s="200" customFormat="1">
      <c r="A117" s="70"/>
      <c r="AH117" s="86"/>
      <c r="AI117" s="86"/>
      <c r="AJ117" s="86"/>
      <c r="AK117" s="86"/>
      <c r="AL117" s="86"/>
      <c r="AM117" s="86"/>
      <c r="AN117" s="86"/>
      <c r="AO117" s="86"/>
      <c r="AP117" s="86"/>
      <c r="AQ117" s="86"/>
      <c r="AR117" s="86"/>
      <c r="AS117" s="86"/>
      <c r="AT117" s="86"/>
      <c r="AU117" s="86"/>
      <c r="AV117" s="86"/>
      <c r="AW117" s="86"/>
      <c r="AX117" s="86"/>
      <c r="AY117" s="86"/>
      <c r="AZ117" s="85"/>
    </row>
    <row r="118" spans="1:52" s="200" customFormat="1">
      <c r="A118" s="70"/>
      <c r="AH118" s="86"/>
      <c r="AI118" s="86"/>
      <c r="AJ118" s="86"/>
      <c r="AK118" s="86"/>
      <c r="AL118" s="86"/>
      <c r="AM118" s="86"/>
      <c r="AN118" s="86"/>
      <c r="AO118" s="86"/>
      <c r="AP118" s="86"/>
      <c r="AQ118" s="86"/>
      <c r="AR118" s="86"/>
      <c r="AS118" s="86"/>
      <c r="AT118" s="86"/>
      <c r="AU118" s="86"/>
      <c r="AV118" s="86"/>
      <c r="AW118" s="86"/>
      <c r="AX118" s="86"/>
      <c r="AY118" s="86"/>
      <c r="AZ118" s="85"/>
    </row>
    <row r="119" spans="1:52" s="200" customFormat="1">
      <c r="A119" s="70"/>
      <c r="AH119" s="86"/>
      <c r="AI119" s="86"/>
      <c r="AJ119" s="86"/>
      <c r="AK119" s="86"/>
      <c r="AL119" s="86"/>
      <c r="AM119" s="86"/>
      <c r="AN119" s="86"/>
      <c r="AO119" s="86"/>
      <c r="AP119" s="86"/>
      <c r="AQ119" s="86"/>
      <c r="AR119" s="86"/>
      <c r="AS119" s="86"/>
      <c r="AT119" s="86"/>
      <c r="AU119" s="86"/>
      <c r="AV119" s="86"/>
      <c r="AW119" s="86"/>
      <c r="AX119" s="86"/>
      <c r="AY119" s="86"/>
      <c r="AZ119" s="85"/>
    </row>
    <row r="120" spans="1:52" s="200" customFormat="1">
      <c r="A120" s="70"/>
      <c r="AH120" s="86"/>
      <c r="AI120" s="86"/>
      <c r="AJ120" s="86"/>
      <c r="AK120" s="86"/>
      <c r="AL120" s="86"/>
      <c r="AM120" s="86"/>
      <c r="AN120" s="86"/>
      <c r="AO120" s="86"/>
      <c r="AP120" s="86"/>
      <c r="AQ120" s="86"/>
      <c r="AR120" s="86"/>
      <c r="AS120" s="86"/>
      <c r="AT120" s="86"/>
      <c r="AU120" s="86"/>
      <c r="AV120" s="86"/>
      <c r="AW120" s="86"/>
      <c r="AX120" s="86"/>
      <c r="AY120" s="86"/>
      <c r="AZ120" s="85"/>
    </row>
    <row r="121" spans="1:52" s="200" customFormat="1">
      <c r="A121" s="70"/>
      <c r="AH121" s="86"/>
      <c r="AI121" s="86"/>
      <c r="AJ121" s="86"/>
      <c r="AK121" s="86"/>
      <c r="AL121" s="86"/>
      <c r="AM121" s="86"/>
      <c r="AN121" s="86"/>
      <c r="AO121" s="86"/>
      <c r="AP121" s="86"/>
      <c r="AQ121" s="86"/>
      <c r="AR121" s="86"/>
      <c r="AS121" s="86"/>
      <c r="AT121" s="86"/>
      <c r="AU121" s="86"/>
      <c r="AV121" s="86"/>
      <c r="AW121" s="86"/>
      <c r="AX121" s="86"/>
      <c r="AY121" s="86"/>
      <c r="AZ121" s="85"/>
    </row>
    <row r="122" spans="1:52" s="200" customFormat="1">
      <c r="A122" s="70"/>
      <c r="AH122" s="86"/>
      <c r="AI122" s="86"/>
      <c r="AJ122" s="86"/>
      <c r="AK122" s="86"/>
      <c r="AL122" s="86"/>
      <c r="AM122" s="86"/>
      <c r="AN122" s="86"/>
      <c r="AO122" s="86"/>
      <c r="AP122" s="86"/>
      <c r="AQ122" s="86"/>
      <c r="AR122" s="86"/>
      <c r="AS122" s="86"/>
      <c r="AT122" s="86"/>
      <c r="AU122" s="86"/>
      <c r="AV122" s="86"/>
      <c r="AW122" s="86"/>
      <c r="AX122" s="86"/>
      <c r="AY122" s="86"/>
      <c r="AZ122" s="85"/>
    </row>
    <row r="123" spans="1:52" s="200" customFormat="1">
      <c r="A123" s="70"/>
      <c r="AH123" s="86"/>
      <c r="AI123" s="86"/>
      <c r="AJ123" s="86"/>
      <c r="AK123" s="86"/>
      <c r="AL123" s="86"/>
      <c r="AM123" s="86"/>
      <c r="AN123" s="86"/>
      <c r="AO123" s="86"/>
      <c r="AP123" s="86"/>
      <c r="AQ123" s="86"/>
      <c r="AR123" s="86"/>
      <c r="AS123" s="86"/>
      <c r="AT123" s="86"/>
      <c r="AU123" s="86"/>
      <c r="AV123" s="86"/>
      <c r="AW123" s="86"/>
      <c r="AX123" s="86"/>
      <c r="AY123" s="86"/>
      <c r="AZ123" s="85"/>
    </row>
    <row r="124" spans="1:52" s="200" customFormat="1">
      <c r="A124" s="70"/>
      <c r="AH124" s="86"/>
      <c r="AI124" s="86"/>
      <c r="AJ124" s="86"/>
      <c r="AK124" s="86"/>
      <c r="AL124" s="86"/>
      <c r="AM124" s="86"/>
      <c r="AN124" s="86"/>
      <c r="AO124" s="86"/>
      <c r="AP124" s="86"/>
      <c r="AQ124" s="86"/>
      <c r="AR124" s="86"/>
      <c r="AS124" s="86"/>
      <c r="AT124" s="86"/>
      <c r="AU124" s="86"/>
      <c r="AV124" s="86"/>
      <c r="AW124" s="86"/>
      <c r="AX124" s="86"/>
      <c r="AY124" s="86"/>
      <c r="AZ124" s="85"/>
    </row>
    <row r="125" spans="1:52" s="200" customFormat="1">
      <c r="A125" s="70"/>
      <c r="AH125" s="86"/>
      <c r="AI125" s="86"/>
      <c r="AJ125" s="86"/>
      <c r="AK125" s="86"/>
      <c r="AL125" s="86"/>
      <c r="AM125" s="86"/>
      <c r="AN125" s="86"/>
      <c r="AO125" s="86"/>
      <c r="AP125" s="86"/>
      <c r="AQ125" s="86"/>
      <c r="AR125" s="86"/>
      <c r="AS125" s="86"/>
      <c r="AT125" s="86"/>
      <c r="AU125" s="86"/>
      <c r="AV125" s="86"/>
      <c r="AW125" s="86"/>
      <c r="AX125" s="86"/>
      <c r="AY125" s="86"/>
      <c r="AZ125" s="85"/>
    </row>
    <row r="126" spans="1:52" s="200" customFormat="1">
      <c r="A126" s="70"/>
      <c r="AH126" s="86"/>
      <c r="AI126" s="86"/>
      <c r="AJ126" s="86"/>
      <c r="AK126" s="86"/>
      <c r="AL126" s="86"/>
      <c r="AM126" s="86"/>
      <c r="AN126" s="86"/>
      <c r="AO126" s="86"/>
      <c r="AP126" s="86"/>
      <c r="AQ126" s="86"/>
      <c r="AR126" s="86"/>
      <c r="AS126" s="86"/>
      <c r="AT126" s="86"/>
      <c r="AU126" s="86"/>
      <c r="AV126" s="86"/>
      <c r="AW126" s="86"/>
      <c r="AX126" s="86"/>
      <c r="AY126" s="86"/>
      <c r="AZ126" s="85"/>
    </row>
    <row r="127" spans="1:52" s="200" customFormat="1">
      <c r="A127" s="70"/>
      <c r="AH127" s="86"/>
      <c r="AI127" s="86"/>
      <c r="AJ127" s="86"/>
      <c r="AK127" s="86"/>
      <c r="AL127" s="86"/>
      <c r="AM127" s="86"/>
      <c r="AN127" s="86"/>
      <c r="AO127" s="86"/>
      <c r="AP127" s="86"/>
      <c r="AQ127" s="86"/>
      <c r="AR127" s="86"/>
      <c r="AS127" s="86"/>
      <c r="AT127" s="86"/>
      <c r="AU127" s="86"/>
      <c r="AV127" s="86"/>
      <c r="AW127" s="86"/>
      <c r="AX127" s="86"/>
      <c r="AY127" s="86"/>
      <c r="AZ127" s="85"/>
    </row>
    <row r="128" spans="1:52" s="200" customFormat="1">
      <c r="A128" s="70"/>
      <c r="AH128" s="86"/>
      <c r="AI128" s="86"/>
      <c r="AJ128" s="86"/>
      <c r="AK128" s="86"/>
      <c r="AL128" s="86"/>
      <c r="AM128" s="86"/>
      <c r="AN128" s="86"/>
      <c r="AO128" s="86"/>
      <c r="AP128" s="86"/>
      <c r="AQ128" s="86"/>
      <c r="AR128" s="86"/>
      <c r="AS128" s="86"/>
      <c r="AT128" s="86"/>
      <c r="AU128" s="86"/>
      <c r="AV128" s="86"/>
      <c r="AW128" s="86"/>
      <c r="AX128" s="86"/>
      <c r="AY128" s="86"/>
      <c r="AZ128" s="85"/>
    </row>
    <row r="129" spans="1:52" s="200" customFormat="1">
      <c r="A129" s="70"/>
      <c r="AH129" s="86"/>
      <c r="AI129" s="86"/>
      <c r="AJ129" s="86"/>
      <c r="AK129" s="86"/>
      <c r="AL129" s="86"/>
      <c r="AM129" s="86"/>
      <c r="AN129" s="86"/>
      <c r="AO129" s="86"/>
      <c r="AP129" s="86"/>
      <c r="AQ129" s="86"/>
      <c r="AR129" s="86"/>
      <c r="AS129" s="86"/>
      <c r="AT129" s="86"/>
      <c r="AU129" s="86"/>
      <c r="AV129" s="86"/>
      <c r="AW129" s="86"/>
      <c r="AX129" s="86"/>
      <c r="AY129" s="86"/>
      <c r="AZ129" s="85"/>
    </row>
    <row r="130" spans="1:52" s="200" customFormat="1">
      <c r="A130" s="70"/>
      <c r="AH130" s="86"/>
      <c r="AI130" s="86"/>
      <c r="AJ130" s="86"/>
      <c r="AK130" s="86"/>
      <c r="AL130" s="86"/>
      <c r="AM130" s="86"/>
      <c r="AN130" s="86"/>
      <c r="AO130" s="86"/>
      <c r="AP130" s="86"/>
      <c r="AQ130" s="86"/>
      <c r="AR130" s="86"/>
      <c r="AS130" s="86"/>
      <c r="AT130" s="86"/>
      <c r="AU130" s="86"/>
      <c r="AV130" s="86"/>
      <c r="AW130" s="86"/>
      <c r="AX130" s="86"/>
      <c r="AY130" s="86"/>
      <c r="AZ130" s="85"/>
    </row>
    <row r="131" spans="1:52" s="200" customFormat="1">
      <c r="A131" s="70"/>
      <c r="AH131" s="86"/>
      <c r="AI131" s="86"/>
      <c r="AJ131" s="86"/>
      <c r="AK131" s="86"/>
      <c r="AL131" s="86"/>
      <c r="AM131" s="86"/>
      <c r="AN131" s="86"/>
      <c r="AO131" s="86"/>
      <c r="AP131" s="86"/>
      <c r="AQ131" s="86"/>
      <c r="AR131" s="86"/>
      <c r="AS131" s="86"/>
      <c r="AT131" s="86"/>
      <c r="AU131" s="86"/>
      <c r="AV131" s="86"/>
      <c r="AW131" s="86"/>
      <c r="AX131" s="86"/>
      <c r="AY131" s="86"/>
      <c r="AZ131" s="85"/>
    </row>
    <row r="132" spans="1:52" s="200" customFormat="1">
      <c r="A132" s="70"/>
      <c r="AH132" s="86"/>
      <c r="AI132" s="86"/>
      <c r="AJ132" s="86"/>
      <c r="AK132" s="86"/>
      <c r="AL132" s="86"/>
      <c r="AM132" s="86"/>
      <c r="AN132" s="86"/>
      <c r="AO132" s="86"/>
      <c r="AP132" s="86"/>
      <c r="AQ132" s="86"/>
      <c r="AR132" s="86"/>
      <c r="AS132" s="86"/>
      <c r="AT132" s="86"/>
      <c r="AU132" s="86"/>
      <c r="AV132" s="86"/>
      <c r="AW132" s="86"/>
      <c r="AX132" s="86"/>
      <c r="AY132" s="86"/>
      <c r="AZ132" s="85"/>
    </row>
    <row r="133" spans="1:52" s="200" customFormat="1">
      <c r="A133" s="70"/>
      <c r="AH133" s="86"/>
      <c r="AI133" s="86"/>
      <c r="AJ133" s="86"/>
      <c r="AK133" s="86"/>
      <c r="AL133" s="86"/>
      <c r="AM133" s="86"/>
      <c r="AN133" s="86"/>
      <c r="AO133" s="86"/>
      <c r="AP133" s="86"/>
      <c r="AQ133" s="86"/>
      <c r="AR133" s="86"/>
      <c r="AS133" s="86"/>
      <c r="AT133" s="86"/>
      <c r="AU133" s="86"/>
      <c r="AV133" s="86"/>
      <c r="AW133" s="86"/>
      <c r="AX133" s="86"/>
      <c r="AY133" s="86"/>
      <c r="AZ133" s="85"/>
    </row>
    <row r="134" spans="1:52" s="200" customFormat="1">
      <c r="A134" s="70"/>
      <c r="AH134" s="86"/>
      <c r="AI134" s="86"/>
      <c r="AJ134" s="86"/>
      <c r="AK134" s="86"/>
      <c r="AL134" s="86"/>
      <c r="AM134" s="86"/>
      <c r="AN134" s="86"/>
      <c r="AO134" s="86"/>
      <c r="AP134" s="86"/>
      <c r="AQ134" s="86"/>
      <c r="AR134" s="86"/>
      <c r="AS134" s="86"/>
      <c r="AT134" s="86"/>
      <c r="AU134" s="86"/>
      <c r="AV134" s="86"/>
      <c r="AW134" s="86"/>
      <c r="AX134" s="86"/>
      <c r="AY134" s="86"/>
      <c r="AZ134" s="85"/>
    </row>
    <row r="135" spans="1:52" s="200" customFormat="1">
      <c r="A135" s="70"/>
      <c r="AH135" s="86"/>
      <c r="AI135" s="86"/>
      <c r="AJ135" s="86"/>
      <c r="AK135" s="86"/>
      <c r="AL135" s="86"/>
      <c r="AM135" s="86"/>
      <c r="AN135" s="86"/>
      <c r="AO135" s="86"/>
      <c r="AP135" s="86"/>
      <c r="AQ135" s="86"/>
      <c r="AR135" s="86"/>
      <c r="AS135" s="86"/>
      <c r="AT135" s="86"/>
      <c r="AU135" s="86"/>
      <c r="AV135" s="86"/>
      <c r="AW135" s="86"/>
      <c r="AX135" s="86"/>
      <c r="AY135" s="86"/>
      <c r="AZ135" s="85"/>
    </row>
    <row r="136" spans="1:52" s="200" customFormat="1">
      <c r="A136" s="70"/>
      <c r="AH136" s="86"/>
      <c r="AI136" s="86"/>
      <c r="AJ136" s="86"/>
      <c r="AK136" s="86"/>
      <c r="AL136" s="86"/>
      <c r="AM136" s="86"/>
      <c r="AN136" s="86"/>
      <c r="AO136" s="86"/>
      <c r="AP136" s="86"/>
      <c r="AQ136" s="86"/>
      <c r="AR136" s="86"/>
      <c r="AS136" s="86"/>
      <c r="AT136" s="86"/>
      <c r="AU136" s="86"/>
      <c r="AV136" s="86"/>
      <c r="AW136" s="86"/>
      <c r="AX136" s="86"/>
      <c r="AY136" s="86"/>
      <c r="AZ136" s="85"/>
    </row>
    <row r="137" spans="1:52" s="200" customFormat="1">
      <c r="A137" s="70"/>
      <c r="AH137" s="86"/>
      <c r="AI137" s="86"/>
      <c r="AJ137" s="86"/>
      <c r="AK137" s="86"/>
      <c r="AL137" s="86"/>
      <c r="AM137" s="86"/>
      <c r="AN137" s="86"/>
      <c r="AO137" s="86"/>
      <c r="AP137" s="86"/>
      <c r="AQ137" s="86"/>
      <c r="AR137" s="86"/>
      <c r="AS137" s="86"/>
      <c r="AT137" s="86"/>
      <c r="AU137" s="86"/>
      <c r="AV137" s="86"/>
      <c r="AW137" s="86"/>
      <c r="AX137" s="86"/>
      <c r="AY137" s="86"/>
      <c r="AZ137" s="85"/>
    </row>
    <row r="138" spans="1:52" s="200" customFormat="1">
      <c r="A138" s="70"/>
      <c r="AH138" s="86"/>
      <c r="AI138" s="86"/>
      <c r="AJ138" s="86"/>
      <c r="AK138" s="86"/>
      <c r="AL138" s="86"/>
      <c r="AM138" s="86"/>
      <c r="AN138" s="86"/>
      <c r="AO138" s="86"/>
      <c r="AP138" s="86"/>
      <c r="AQ138" s="86"/>
      <c r="AR138" s="86"/>
      <c r="AS138" s="86"/>
      <c r="AT138" s="86"/>
      <c r="AU138" s="86"/>
      <c r="AV138" s="86"/>
      <c r="AW138" s="86"/>
      <c r="AX138" s="86"/>
      <c r="AY138" s="86"/>
      <c r="AZ138" s="85"/>
    </row>
    <row r="139" spans="1:52" s="200" customFormat="1">
      <c r="A139" s="70"/>
      <c r="AH139" s="86"/>
      <c r="AI139" s="86"/>
      <c r="AJ139" s="86"/>
      <c r="AK139" s="86"/>
      <c r="AL139" s="86"/>
      <c r="AM139" s="86"/>
      <c r="AN139" s="86"/>
      <c r="AO139" s="86"/>
      <c r="AP139" s="86"/>
      <c r="AQ139" s="86"/>
      <c r="AR139" s="86"/>
      <c r="AS139" s="86"/>
      <c r="AT139" s="86"/>
      <c r="AU139" s="86"/>
      <c r="AV139" s="86"/>
      <c r="AW139" s="86"/>
      <c r="AX139" s="86"/>
      <c r="AY139" s="86"/>
      <c r="AZ139" s="85"/>
    </row>
    <row r="140" spans="1:52" s="200" customFormat="1">
      <c r="A140" s="70"/>
      <c r="AH140" s="86"/>
      <c r="AI140" s="86"/>
      <c r="AJ140" s="86"/>
      <c r="AK140" s="86"/>
      <c r="AL140" s="86"/>
      <c r="AM140" s="86"/>
      <c r="AN140" s="86"/>
      <c r="AO140" s="86"/>
      <c r="AP140" s="86"/>
      <c r="AQ140" s="86"/>
      <c r="AR140" s="86"/>
      <c r="AS140" s="86"/>
      <c r="AT140" s="86"/>
      <c r="AU140" s="86"/>
      <c r="AV140" s="86"/>
      <c r="AW140" s="86"/>
      <c r="AX140" s="86"/>
      <c r="AY140" s="86"/>
      <c r="AZ140" s="85"/>
    </row>
    <row r="141" spans="1:52" s="200" customFormat="1">
      <c r="A141" s="70"/>
      <c r="AH141" s="86"/>
      <c r="AI141" s="86"/>
      <c r="AJ141" s="86"/>
      <c r="AK141" s="86"/>
      <c r="AL141" s="86"/>
      <c r="AM141" s="86"/>
      <c r="AN141" s="86"/>
      <c r="AO141" s="86"/>
      <c r="AP141" s="86"/>
      <c r="AQ141" s="86"/>
      <c r="AR141" s="86"/>
      <c r="AS141" s="86"/>
      <c r="AT141" s="86"/>
      <c r="AU141" s="86"/>
      <c r="AV141" s="86"/>
      <c r="AW141" s="86"/>
      <c r="AX141" s="86"/>
      <c r="AY141" s="86"/>
      <c r="AZ141" s="85"/>
    </row>
    <row r="142" spans="1:52" s="200" customFormat="1">
      <c r="A142" s="70"/>
      <c r="AH142" s="86"/>
      <c r="AI142" s="86"/>
      <c r="AJ142" s="86"/>
      <c r="AK142" s="86"/>
      <c r="AL142" s="86"/>
      <c r="AM142" s="86"/>
      <c r="AN142" s="86"/>
      <c r="AO142" s="86"/>
      <c r="AP142" s="86"/>
      <c r="AQ142" s="86"/>
      <c r="AR142" s="86"/>
      <c r="AS142" s="86"/>
      <c r="AT142" s="86"/>
      <c r="AU142" s="86"/>
      <c r="AV142" s="86"/>
      <c r="AW142" s="86"/>
      <c r="AX142" s="86"/>
      <c r="AY142" s="86"/>
      <c r="AZ142" s="85"/>
    </row>
    <row r="143" spans="1:52" s="200" customFormat="1">
      <c r="A143" s="70"/>
      <c r="AH143" s="86"/>
      <c r="AI143" s="86"/>
      <c r="AJ143" s="86"/>
      <c r="AK143" s="86"/>
      <c r="AL143" s="86"/>
      <c r="AM143" s="86"/>
      <c r="AN143" s="86"/>
      <c r="AO143" s="86"/>
      <c r="AP143" s="86"/>
      <c r="AQ143" s="86"/>
      <c r="AR143" s="86"/>
      <c r="AS143" s="86"/>
      <c r="AT143" s="86"/>
      <c r="AU143" s="86"/>
      <c r="AV143" s="86"/>
      <c r="AW143" s="86"/>
      <c r="AX143" s="86"/>
      <c r="AY143" s="86"/>
      <c r="AZ143" s="85"/>
    </row>
    <row r="144" spans="1:52" s="200" customFormat="1">
      <c r="A144" s="70"/>
      <c r="AH144" s="86"/>
      <c r="AI144" s="86"/>
      <c r="AJ144" s="86"/>
      <c r="AK144" s="86"/>
      <c r="AL144" s="86"/>
      <c r="AM144" s="86"/>
      <c r="AN144" s="86"/>
      <c r="AO144" s="86"/>
      <c r="AP144" s="86"/>
      <c r="AQ144" s="86"/>
      <c r="AR144" s="86"/>
      <c r="AS144" s="86"/>
      <c r="AT144" s="86"/>
      <c r="AU144" s="86"/>
      <c r="AV144" s="86"/>
      <c r="AW144" s="86"/>
      <c r="AX144" s="86"/>
      <c r="AY144" s="86"/>
      <c r="AZ144" s="85"/>
    </row>
    <row r="145" spans="1:52" s="200" customFormat="1">
      <c r="A145" s="70"/>
      <c r="AH145" s="86"/>
      <c r="AI145" s="86"/>
      <c r="AJ145" s="86"/>
      <c r="AK145" s="86"/>
      <c r="AL145" s="86"/>
      <c r="AM145" s="86"/>
      <c r="AN145" s="86"/>
      <c r="AO145" s="86"/>
      <c r="AP145" s="86"/>
      <c r="AQ145" s="86"/>
      <c r="AR145" s="86"/>
      <c r="AS145" s="86"/>
      <c r="AT145" s="86"/>
      <c r="AU145" s="86"/>
      <c r="AV145" s="86"/>
      <c r="AW145" s="86"/>
      <c r="AX145" s="86"/>
      <c r="AY145" s="86"/>
      <c r="AZ145" s="85"/>
    </row>
    <row r="146" spans="1:52" s="200" customFormat="1">
      <c r="A146" s="70"/>
      <c r="AH146" s="86"/>
      <c r="AI146" s="86"/>
      <c r="AJ146" s="86"/>
      <c r="AK146" s="86"/>
      <c r="AL146" s="86"/>
      <c r="AM146" s="86"/>
      <c r="AN146" s="86"/>
      <c r="AO146" s="86"/>
      <c r="AP146" s="86"/>
      <c r="AQ146" s="86"/>
      <c r="AR146" s="86"/>
      <c r="AS146" s="86"/>
      <c r="AT146" s="86"/>
      <c r="AU146" s="86"/>
      <c r="AV146" s="86"/>
      <c r="AW146" s="86"/>
      <c r="AX146" s="86"/>
      <c r="AY146" s="86"/>
      <c r="AZ146" s="85"/>
    </row>
    <row r="147" spans="1:52" s="200" customFormat="1">
      <c r="A147" s="70"/>
      <c r="AH147" s="86"/>
      <c r="AI147" s="86"/>
      <c r="AJ147" s="86"/>
      <c r="AK147" s="86"/>
      <c r="AL147" s="86"/>
      <c r="AM147" s="86"/>
      <c r="AN147" s="86"/>
      <c r="AO147" s="86"/>
      <c r="AP147" s="86"/>
      <c r="AQ147" s="86"/>
      <c r="AR147" s="86"/>
      <c r="AS147" s="86"/>
      <c r="AT147" s="86"/>
      <c r="AU147" s="86"/>
      <c r="AV147" s="86"/>
      <c r="AW147" s="86"/>
      <c r="AX147" s="86"/>
      <c r="AY147" s="86"/>
      <c r="AZ147" s="85"/>
    </row>
    <row r="148" spans="1:52" s="200" customFormat="1">
      <c r="A148" s="70"/>
      <c r="AH148" s="86"/>
      <c r="AI148" s="86"/>
      <c r="AJ148" s="86"/>
      <c r="AK148" s="86"/>
      <c r="AL148" s="86"/>
      <c r="AM148" s="86"/>
      <c r="AN148" s="86"/>
      <c r="AO148" s="86"/>
      <c r="AP148" s="86"/>
      <c r="AQ148" s="86"/>
      <c r="AR148" s="86"/>
      <c r="AS148" s="86"/>
      <c r="AT148" s="86"/>
      <c r="AU148" s="86"/>
      <c r="AV148" s="86"/>
      <c r="AW148" s="86"/>
      <c r="AX148" s="86"/>
      <c r="AY148" s="86"/>
      <c r="AZ148" s="85"/>
    </row>
    <row r="149" spans="1:52" s="200" customFormat="1">
      <c r="A149" s="70"/>
      <c r="AH149" s="86"/>
      <c r="AI149" s="86"/>
      <c r="AJ149" s="86"/>
      <c r="AK149" s="86"/>
      <c r="AL149" s="86"/>
      <c r="AM149" s="86"/>
      <c r="AN149" s="86"/>
      <c r="AO149" s="86"/>
      <c r="AP149" s="86"/>
      <c r="AQ149" s="86"/>
      <c r="AR149" s="86"/>
      <c r="AS149" s="86"/>
      <c r="AT149" s="86"/>
      <c r="AU149" s="86"/>
      <c r="AV149" s="86"/>
      <c r="AW149" s="86"/>
      <c r="AX149" s="86"/>
      <c r="AY149" s="86"/>
      <c r="AZ149" s="85"/>
    </row>
    <row r="150" spans="1:52" s="200" customFormat="1">
      <c r="A150" s="70"/>
      <c r="AH150" s="86"/>
      <c r="AI150" s="86"/>
      <c r="AJ150" s="86"/>
      <c r="AK150" s="86"/>
      <c r="AL150" s="86"/>
      <c r="AM150" s="86"/>
      <c r="AN150" s="86"/>
      <c r="AO150" s="86"/>
      <c r="AP150" s="86"/>
      <c r="AQ150" s="86"/>
      <c r="AR150" s="86"/>
      <c r="AS150" s="86"/>
      <c r="AT150" s="86"/>
      <c r="AU150" s="86"/>
      <c r="AV150" s="86"/>
      <c r="AW150" s="86"/>
      <c r="AX150" s="86"/>
      <c r="AY150" s="86"/>
      <c r="AZ150" s="85"/>
    </row>
    <row r="151" spans="1:52" s="200" customFormat="1">
      <c r="A151" s="70"/>
      <c r="AH151" s="86"/>
      <c r="AI151" s="86"/>
      <c r="AJ151" s="86"/>
      <c r="AK151" s="86"/>
      <c r="AL151" s="86"/>
      <c r="AM151" s="86"/>
      <c r="AN151" s="86"/>
      <c r="AO151" s="86"/>
      <c r="AP151" s="86"/>
      <c r="AQ151" s="86"/>
      <c r="AR151" s="86"/>
      <c r="AS151" s="86"/>
      <c r="AT151" s="86"/>
      <c r="AU151" s="86"/>
      <c r="AV151" s="86"/>
      <c r="AW151" s="86"/>
      <c r="AX151" s="86"/>
      <c r="AY151" s="86"/>
      <c r="AZ151" s="85"/>
    </row>
    <row r="152" spans="1:52" s="200" customFormat="1">
      <c r="A152" s="70"/>
      <c r="AH152" s="86"/>
      <c r="AI152" s="86"/>
      <c r="AJ152" s="86"/>
      <c r="AK152" s="86"/>
      <c r="AL152" s="86"/>
      <c r="AM152" s="86"/>
      <c r="AN152" s="86"/>
      <c r="AO152" s="86"/>
      <c r="AP152" s="86"/>
      <c r="AQ152" s="86"/>
      <c r="AR152" s="86"/>
      <c r="AS152" s="86"/>
      <c r="AT152" s="86"/>
      <c r="AU152" s="86"/>
      <c r="AV152" s="86"/>
      <c r="AW152" s="86"/>
      <c r="AX152" s="86"/>
      <c r="AY152" s="86"/>
      <c r="AZ152" s="85"/>
    </row>
    <row r="153" spans="1:52" s="200" customFormat="1">
      <c r="A153" s="70"/>
      <c r="AH153" s="86"/>
      <c r="AI153" s="86"/>
      <c r="AJ153" s="86"/>
      <c r="AK153" s="86"/>
      <c r="AL153" s="86"/>
      <c r="AM153" s="86"/>
      <c r="AN153" s="86"/>
      <c r="AO153" s="86"/>
      <c r="AP153" s="86"/>
      <c r="AQ153" s="86"/>
      <c r="AR153" s="86"/>
      <c r="AS153" s="86"/>
      <c r="AT153" s="86"/>
      <c r="AU153" s="86"/>
      <c r="AV153" s="86"/>
      <c r="AW153" s="86"/>
      <c r="AX153" s="86"/>
      <c r="AY153" s="86"/>
      <c r="AZ153" s="85"/>
    </row>
    <row r="154" spans="1:52" s="200" customFormat="1">
      <c r="A154" s="70"/>
      <c r="AH154" s="86"/>
      <c r="AI154" s="86"/>
      <c r="AJ154" s="86"/>
      <c r="AK154" s="86"/>
      <c r="AL154" s="86"/>
      <c r="AM154" s="86"/>
      <c r="AN154" s="86"/>
      <c r="AO154" s="86"/>
      <c r="AP154" s="86"/>
      <c r="AQ154" s="86"/>
      <c r="AR154" s="86"/>
      <c r="AS154" s="86"/>
      <c r="AT154" s="86"/>
      <c r="AU154" s="86"/>
      <c r="AV154" s="86"/>
      <c r="AW154" s="86"/>
      <c r="AX154" s="86"/>
      <c r="AY154" s="86"/>
      <c r="AZ154" s="85"/>
    </row>
    <row r="155" spans="1:52" s="200" customFormat="1">
      <c r="A155" s="70"/>
      <c r="AH155" s="86"/>
      <c r="AI155" s="86"/>
      <c r="AJ155" s="86"/>
      <c r="AK155" s="86"/>
      <c r="AL155" s="86"/>
      <c r="AM155" s="86"/>
      <c r="AN155" s="86"/>
      <c r="AO155" s="86"/>
      <c r="AP155" s="86"/>
      <c r="AQ155" s="86"/>
      <c r="AR155" s="86"/>
      <c r="AS155" s="86"/>
      <c r="AT155" s="86"/>
      <c r="AU155" s="86"/>
      <c r="AV155" s="86"/>
      <c r="AW155" s="86"/>
      <c r="AX155" s="86"/>
      <c r="AY155" s="86"/>
      <c r="AZ155" s="85"/>
    </row>
    <row r="156" spans="1:52" s="200" customFormat="1">
      <c r="A156" s="70"/>
      <c r="AH156" s="86"/>
      <c r="AI156" s="86"/>
      <c r="AJ156" s="86"/>
      <c r="AK156" s="86"/>
      <c r="AL156" s="86"/>
      <c r="AM156" s="86"/>
      <c r="AN156" s="86"/>
      <c r="AO156" s="86"/>
      <c r="AP156" s="86"/>
      <c r="AQ156" s="86"/>
      <c r="AR156" s="86"/>
      <c r="AS156" s="86"/>
      <c r="AT156" s="86"/>
      <c r="AU156" s="86"/>
      <c r="AV156" s="86"/>
      <c r="AW156" s="86"/>
      <c r="AX156" s="86"/>
      <c r="AY156" s="86"/>
      <c r="AZ156" s="85"/>
    </row>
    <row r="157" spans="1:52" s="200" customFormat="1">
      <c r="A157" s="70"/>
      <c r="AH157" s="86"/>
      <c r="AI157" s="86"/>
      <c r="AJ157" s="86"/>
      <c r="AK157" s="86"/>
      <c r="AL157" s="86"/>
      <c r="AM157" s="86"/>
      <c r="AN157" s="86"/>
      <c r="AO157" s="86"/>
      <c r="AP157" s="86"/>
      <c r="AQ157" s="86"/>
      <c r="AR157" s="86"/>
      <c r="AS157" s="86"/>
      <c r="AT157" s="86"/>
      <c r="AU157" s="86"/>
      <c r="AV157" s="86"/>
      <c r="AW157" s="86"/>
      <c r="AX157" s="86"/>
      <c r="AY157" s="86"/>
      <c r="AZ157" s="85"/>
    </row>
    <row r="158" spans="1:52" s="200" customFormat="1">
      <c r="A158" s="70"/>
      <c r="AH158" s="86"/>
      <c r="AI158" s="86"/>
      <c r="AJ158" s="86"/>
      <c r="AK158" s="86"/>
      <c r="AL158" s="86"/>
      <c r="AM158" s="86"/>
      <c r="AN158" s="86"/>
      <c r="AO158" s="86"/>
      <c r="AP158" s="86"/>
      <c r="AQ158" s="86"/>
      <c r="AR158" s="86"/>
      <c r="AS158" s="86"/>
      <c r="AT158" s="86"/>
      <c r="AU158" s="86"/>
      <c r="AV158" s="86"/>
      <c r="AW158" s="86"/>
      <c r="AX158" s="86"/>
      <c r="AY158" s="86"/>
      <c r="AZ158" s="85"/>
    </row>
    <row r="159" spans="1:52" s="200" customFormat="1">
      <c r="A159" s="70"/>
      <c r="AH159" s="86"/>
      <c r="AI159" s="86"/>
      <c r="AJ159" s="86"/>
      <c r="AK159" s="86"/>
      <c r="AL159" s="86"/>
      <c r="AM159" s="86"/>
      <c r="AN159" s="86"/>
      <c r="AO159" s="86"/>
      <c r="AP159" s="86"/>
      <c r="AQ159" s="86"/>
      <c r="AR159" s="86"/>
      <c r="AS159" s="86"/>
      <c r="AT159" s="86"/>
      <c r="AU159" s="86"/>
      <c r="AV159" s="86"/>
      <c r="AW159" s="86"/>
      <c r="AX159" s="86"/>
      <c r="AY159" s="86"/>
      <c r="AZ159" s="85"/>
    </row>
    <row r="160" spans="1:52" s="200" customFormat="1">
      <c r="A160" s="70"/>
      <c r="AH160" s="86"/>
      <c r="AI160" s="86"/>
      <c r="AJ160" s="86"/>
      <c r="AK160" s="86"/>
      <c r="AL160" s="86"/>
      <c r="AM160" s="86"/>
      <c r="AN160" s="86"/>
      <c r="AO160" s="86"/>
      <c r="AP160" s="86"/>
      <c r="AQ160" s="86"/>
      <c r="AR160" s="86"/>
      <c r="AS160" s="86"/>
      <c r="AT160" s="86"/>
      <c r="AU160" s="86"/>
      <c r="AV160" s="86"/>
      <c r="AW160" s="86"/>
      <c r="AX160" s="86"/>
      <c r="AY160" s="86"/>
      <c r="AZ160" s="85"/>
    </row>
    <row r="161" spans="1:52" s="200" customFormat="1">
      <c r="A161" s="70"/>
      <c r="AH161" s="86"/>
      <c r="AI161" s="86"/>
      <c r="AJ161" s="86"/>
      <c r="AK161" s="86"/>
      <c r="AL161" s="86"/>
      <c r="AM161" s="86"/>
      <c r="AN161" s="86"/>
      <c r="AO161" s="86"/>
      <c r="AP161" s="86"/>
      <c r="AQ161" s="86"/>
      <c r="AR161" s="86"/>
      <c r="AS161" s="86"/>
      <c r="AT161" s="86"/>
      <c r="AU161" s="86"/>
      <c r="AV161" s="86"/>
      <c r="AW161" s="86"/>
      <c r="AX161" s="86"/>
      <c r="AY161" s="86"/>
      <c r="AZ161" s="85"/>
    </row>
    <row r="162" spans="1:52" s="200" customFormat="1">
      <c r="A162" s="70"/>
      <c r="AH162" s="86"/>
      <c r="AI162" s="86"/>
      <c r="AJ162" s="86"/>
      <c r="AK162" s="86"/>
      <c r="AL162" s="86"/>
      <c r="AM162" s="86"/>
      <c r="AN162" s="86"/>
      <c r="AO162" s="86"/>
      <c r="AP162" s="86"/>
      <c r="AQ162" s="86"/>
      <c r="AR162" s="86"/>
      <c r="AS162" s="86"/>
      <c r="AT162" s="86"/>
      <c r="AU162" s="86"/>
      <c r="AV162" s="86"/>
      <c r="AW162" s="86"/>
      <c r="AX162" s="86"/>
      <c r="AY162" s="86"/>
      <c r="AZ162" s="85"/>
    </row>
    <row r="163" spans="1:52" s="200" customFormat="1">
      <c r="A163" s="70"/>
      <c r="AH163" s="86"/>
      <c r="AI163" s="86"/>
      <c r="AJ163" s="86"/>
      <c r="AK163" s="86"/>
      <c r="AL163" s="86"/>
      <c r="AM163" s="86"/>
      <c r="AN163" s="86"/>
      <c r="AO163" s="86"/>
      <c r="AP163" s="86"/>
      <c r="AQ163" s="86"/>
      <c r="AR163" s="86"/>
      <c r="AS163" s="86"/>
      <c r="AT163" s="86"/>
      <c r="AU163" s="86"/>
      <c r="AV163" s="86"/>
      <c r="AW163" s="86"/>
      <c r="AX163" s="86"/>
      <c r="AY163" s="86"/>
      <c r="AZ163" s="85"/>
    </row>
    <row r="164" spans="1:52" s="200" customFormat="1">
      <c r="A164" s="70"/>
      <c r="AH164" s="86"/>
      <c r="AI164" s="86"/>
      <c r="AJ164" s="86"/>
      <c r="AK164" s="86"/>
      <c r="AL164" s="86"/>
      <c r="AM164" s="86"/>
      <c r="AN164" s="86"/>
      <c r="AO164" s="86"/>
      <c r="AP164" s="86"/>
      <c r="AQ164" s="86"/>
      <c r="AR164" s="86"/>
      <c r="AS164" s="86"/>
      <c r="AT164" s="86"/>
      <c r="AU164" s="86"/>
      <c r="AV164" s="86"/>
      <c r="AW164" s="86"/>
      <c r="AX164" s="86"/>
      <c r="AY164" s="86"/>
      <c r="AZ164" s="85"/>
    </row>
    <row r="165" spans="1:52" s="200" customFormat="1">
      <c r="A165" s="70"/>
      <c r="AH165" s="86"/>
      <c r="AI165" s="86"/>
      <c r="AJ165" s="86"/>
      <c r="AK165" s="86"/>
      <c r="AL165" s="86"/>
      <c r="AM165" s="86"/>
      <c r="AN165" s="86"/>
      <c r="AO165" s="86"/>
      <c r="AP165" s="86"/>
      <c r="AQ165" s="86"/>
      <c r="AR165" s="86"/>
      <c r="AS165" s="86"/>
      <c r="AT165" s="86"/>
      <c r="AU165" s="86"/>
      <c r="AV165" s="86"/>
      <c r="AW165" s="86"/>
      <c r="AX165" s="86"/>
      <c r="AY165" s="86"/>
      <c r="AZ165" s="85"/>
    </row>
    <row r="166" spans="1:52" s="200" customFormat="1">
      <c r="A166" s="70"/>
      <c r="AH166" s="86"/>
      <c r="AI166" s="86"/>
      <c r="AJ166" s="86"/>
      <c r="AK166" s="86"/>
      <c r="AL166" s="86"/>
      <c r="AM166" s="86"/>
      <c r="AN166" s="86"/>
      <c r="AO166" s="86"/>
      <c r="AP166" s="86"/>
      <c r="AQ166" s="86"/>
      <c r="AR166" s="86"/>
      <c r="AS166" s="86"/>
      <c r="AT166" s="86"/>
      <c r="AU166" s="86"/>
      <c r="AV166" s="86"/>
      <c r="AW166" s="86"/>
      <c r="AX166" s="86"/>
      <c r="AY166" s="86"/>
      <c r="AZ166" s="85"/>
    </row>
    <row r="167" spans="1:52" s="200" customFormat="1">
      <c r="A167" s="70"/>
      <c r="AH167" s="86"/>
      <c r="AI167" s="86"/>
      <c r="AJ167" s="86"/>
      <c r="AK167" s="86"/>
      <c r="AL167" s="86"/>
      <c r="AM167" s="86"/>
      <c r="AN167" s="86"/>
      <c r="AO167" s="86"/>
      <c r="AP167" s="86"/>
      <c r="AQ167" s="86"/>
      <c r="AR167" s="86"/>
      <c r="AS167" s="86"/>
      <c r="AT167" s="86"/>
      <c r="AU167" s="86"/>
      <c r="AV167" s="86"/>
      <c r="AW167" s="86"/>
      <c r="AX167" s="86"/>
      <c r="AY167" s="86"/>
      <c r="AZ167" s="85"/>
    </row>
    <row r="168" spans="1:52" s="200" customFormat="1">
      <c r="A168" s="70"/>
      <c r="AH168" s="86"/>
      <c r="AI168" s="86"/>
      <c r="AJ168" s="86"/>
      <c r="AK168" s="86"/>
      <c r="AL168" s="86"/>
      <c r="AM168" s="86"/>
      <c r="AN168" s="86"/>
      <c r="AO168" s="86"/>
      <c r="AP168" s="86"/>
      <c r="AQ168" s="86"/>
      <c r="AR168" s="86"/>
      <c r="AS168" s="86"/>
      <c r="AT168" s="86"/>
      <c r="AU168" s="86"/>
      <c r="AV168" s="86"/>
      <c r="AW168" s="86"/>
      <c r="AX168" s="86"/>
      <c r="AY168" s="86"/>
      <c r="AZ168" s="85"/>
    </row>
    <row r="169" spans="1:52" s="200" customFormat="1">
      <c r="A169" s="70"/>
      <c r="AH169" s="86"/>
      <c r="AI169" s="86"/>
      <c r="AJ169" s="86"/>
      <c r="AK169" s="86"/>
      <c r="AL169" s="86"/>
      <c r="AM169" s="86"/>
      <c r="AN169" s="86"/>
      <c r="AO169" s="86"/>
      <c r="AP169" s="86"/>
      <c r="AQ169" s="86"/>
      <c r="AR169" s="86"/>
      <c r="AS169" s="86"/>
      <c r="AT169" s="86"/>
      <c r="AU169" s="86"/>
      <c r="AV169" s="86"/>
      <c r="AW169" s="86"/>
      <c r="AX169" s="86"/>
      <c r="AY169" s="86"/>
      <c r="AZ169" s="85"/>
    </row>
    <row r="170" spans="1:52" s="200" customFormat="1">
      <c r="A170" s="70"/>
      <c r="AH170" s="86"/>
      <c r="AI170" s="86"/>
      <c r="AJ170" s="86"/>
      <c r="AK170" s="86"/>
      <c r="AL170" s="86"/>
      <c r="AM170" s="86"/>
      <c r="AN170" s="86"/>
      <c r="AO170" s="86"/>
      <c r="AP170" s="86"/>
      <c r="AQ170" s="86"/>
      <c r="AR170" s="86"/>
      <c r="AS170" s="86"/>
      <c r="AT170" s="86"/>
      <c r="AU170" s="86"/>
      <c r="AV170" s="86"/>
      <c r="AW170" s="86"/>
      <c r="AX170" s="86"/>
      <c r="AY170" s="86"/>
      <c r="AZ170" s="85"/>
    </row>
    <row r="171" spans="1:52" s="200" customFormat="1">
      <c r="A171" s="70"/>
      <c r="AH171" s="86"/>
      <c r="AI171" s="86"/>
      <c r="AJ171" s="86"/>
      <c r="AK171" s="86"/>
      <c r="AL171" s="86"/>
      <c r="AM171" s="86"/>
      <c r="AN171" s="86"/>
      <c r="AO171" s="86"/>
      <c r="AP171" s="86"/>
      <c r="AQ171" s="86"/>
      <c r="AR171" s="86"/>
      <c r="AS171" s="86"/>
      <c r="AT171" s="86"/>
      <c r="AU171" s="86"/>
      <c r="AV171" s="86"/>
      <c r="AW171" s="86"/>
      <c r="AX171" s="86"/>
      <c r="AY171" s="86"/>
      <c r="AZ171" s="85"/>
    </row>
    <row r="172" spans="1:52" s="200" customFormat="1">
      <c r="A172" s="70"/>
      <c r="AH172" s="86"/>
      <c r="AI172" s="86"/>
      <c r="AJ172" s="86"/>
      <c r="AK172" s="86"/>
      <c r="AL172" s="86"/>
      <c r="AM172" s="86"/>
      <c r="AN172" s="86"/>
      <c r="AO172" s="86"/>
      <c r="AP172" s="86"/>
      <c r="AQ172" s="86"/>
      <c r="AR172" s="86"/>
      <c r="AS172" s="86"/>
      <c r="AT172" s="86"/>
      <c r="AU172" s="86"/>
      <c r="AV172" s="86"/>
      <c r="AW172" s="86"/>
      <c r="AX172" s="86"/>
      <c r="AY172" s="86"/>
      <c r="AZ172" s="85"/>
    </row>
    <row r="173" spans="1:52" s="200" customFormat="1">
      <c r="A173" s="70"/>
      <c r="AH173" s="86"/>
      <c r="AI173" s="86"/>
      <c r="AJ173" s="86"/>
      <c r="AK173" s="86"/>
      <c r="AL173" s="86"/>
      <c r="AM173" s="86"/>
      <c r="AN173" s="86"/>
      <c r="AO173" s="86"/>
      <c r="AP173" s="86"/>
      <c r="AQ173" s="86"/>
      <c r="AR173" s="86"/>
      <c r="AS173" s="86"/>
      <c r="AT173" s="86"/>
      <c r="AU173" s="86"/>
      <c r="AV173" s="86"/>
      <c r="AW173" s="86"/>
      <c r="AX173" s="86"/>
      <c r="AY173" s="86"/>
      <c r="AZ173" s="85"/>
    </row>
    <row r="174" spans="1:52" s="200" customFormat="1">
      <c r="A174" s="70"/>
      <c r="AH174" s="86"/>
      <c r="AI174" s="86"/>
      <c r="AJ174" s="86"/>
      <c r="AK174" s="86"/>
      <c r="AL174" s="86"/>
      <c r="AM174" s="86"/>
      <c r="AN174" s="86"/>
      <c r="AO174" s="86"/>
      <c r="AP174" s="86"/>
      <c r="AQ174" s="86"/>
      <c r="AR174" s="86"/>
      <c r="AS174" s="86"/>
      <c r="AT174" s="86"/>
      <c r="AU174" s="86"/>
      <c r="AV174" s="86"/>
      <c r="AW174" s="86"/>
      <c r="AX174" s="86"/>
      <c r="AY174" s="86"/>
      <c r="AZ174" s="85"/>
    </row>
  </sheetData>
  <mergeCells count="39">
    <mergeCell ref="Q32:AF34"/>
    <mergeCell ref="I32:P32"/>
    <mergeCell ref="I33:P33"/>
    <mergeCell ref="I34:P34"/>
    <mergeCell ref="F34:H34"/>
    <mergeCell ref="F9:AE9"/>
    <mergeCell ref="C16:E17"/>
    <mergeCell ref="F16:H16"/>
    <mergeCell ref="M16:AE17"/>
    <mergeCell ref="F17:H17"/>
    <mergeCell ref="F23:H23"/>
    <mergeCell ref="C24:E24"/>
    <mergeCell ref="F28:H28"/>
    <mergeCell ref="C29:E29"/>
    <mergeCell ref="C32:E34"/>
    <mergeCell ref="F32:H32"/>
    <mergeCell ref="F33:H33"/>
    <mergeCell ref="C42:E45"/>
    <mergeCell ref="F42:AE45"/>
    <mergeCell ref="F18:AE19"/>
    <mergeCell ref="C18:E19"/>
    <mergeCell ref="C40:E41"/>
    <mergeCell ref="F40:H40"/>
    <mergeCell ref="M40:AE41"/>
    <mergeCell ref="F41:H41"/>
    <mergeCell ref="F35:AE38"/>
    <mergeCell ref="C35:E38"/>
    <mergeCell ref="C22:E23"/>
    <mergeCell ref="F22:H22"/>
    <mergeCell ref="M22:AE23"/>
    <mergeCell ref="C27:E28"/>
    <mergeCell ref="F27:H27"/>
    <mergeCell ref="M27:AE28"/>
    <mergeCell ref="C47:E48"/>
    <mergeCell ref="F47:H47"/>
    <mergeCell ref="M47:AE48"/>
    <mergeCell ref="F48:H48"/>
    <mergeCell ref="C49:E56"/>
    <mergeCell ref="F49:AE56"/>
  </mergeCells>
  <phoneticPr fontId="1"/>
  <conditionalFormatting sqref="F18">
    <cfRule type="expression" dxfId="38" priority="15">
      <formula>$F$17="〇"</formula>
    </cfRule>
  </conditionalFormatting>
  <conditionalFormatting sqref="F35:F37">
    <cfRule type="expression" dxfId="37" priority="4">
      <formula>$F$34="〇"</formula>
    </cfRule>
  </conditionalFormatting>
  <conditionalFormatting sqref="F42:F44">
    <cfRule type="expression" dxfId="36" priority="6">
      <formula>$F$41="〇"</formula>
    </cfRule>
  </conditionalFormatting>
  <conditionalFormatting sqref="F49:F55">
    <cfRule type="expression" dxfId="35" priority="2">
      <formula>$F$47="〇"</formula>
    </cfRule>
  </conditionalFormatting>
  <conditionalFormatting sqref="F24:AE24">
    <cfRule type="expression" dxfId="34" priority="16">
      <formula>$F$23="〇"</formula>
    </cfRule>
  </conditionalFormatting>
  <conditionalFormatting sqref="F29:AE29">
    <cfRule type="expression" dxfId="33" priority="25">
      <formula>$F$28="〇"</formula>
    </cfRule>
  </conditionalFormatting>
  <dataValidations disablePrompts="1" count="1">
    <dataValidation type="list" allowBlank="1" showInputMessage="1" showErrorMessage="1" sqref="F16:H17 F47:H48 G34:H34 G32:H32 F32:F34 F27:H28 F40:H41 F22:H23" xr:uid="{00000000-0002-0000-0600-000000000000}">
      <formula1>$AI$16:$AI$17</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rowBreaks count="1" manualBreakCount="1">
    <brk id="56" min="1" max="31" man="1"/>
  </rowBreaks>
  <drawing r:id="rId2"/>
  <extLst>
    <ext xmlns:x14="http://schemas.microsoft.com/office/spreadsheetml/2009/9/main" uri="{78C0D931-6437-407d-A8EE-F0AAD7539E65}">
      <x14:conditionalFormattings>
        <x14:conditionalFormatting xmlns:xm="http://schemas.microsoft.com/office/excel/2006/main">
          <x14:cfRule type="expression" priority="11" id="{A78B6851-4458-4E05-AE93-8F3918F4537F}">
            <xm:f>'（発注所属入力）'!$G$39=" "</xm:f>
            <x14:dxf>
              <fill>
                <patternFill>
                  <bgColor theme="0" tint="-0.499984740745262"/>
                </patternFill>
              </fill>
            </x14:dxf>
          </x14:cfRule>
          <xm:sqref>B32:I32 Q32 AG32:AG34 B33:F33 I33 B34:I34</xm:sqref>
        </x14:conditionalFormatting>
        <x14:conditionalFormatting xmlns:xm="http://schemas.microsoft.com/office/excel/2006/main">
          <x14:cfRule type="expression" priority="1" id="{48DCD2B9-E4A2-40B6-8CC3-544C2938424D}">
            <xm:f>'（発注所属入力）'!$G$41=" "</xm:f>
            <x14:dxf>
              <fill>
                <patternFill>
                  <bgColor theme="0" tint="-0.499984740745262"/>
                </patternFill>
              </fill>
            </x14:dxf>
          </x14:cfRule>
          <xm:sqref>B47:AF56</xm:sqref>
        </x14:conditionalFormatting>
        <x14:conditionalFormatting xmlns:xm="http://schemas.microsoft.com/office/excel/2006/main">
          <x14:cfRule type="expression" priority="14" id="{3B2D66CB-6808-4DB6-A51F-26B1C5C9CFAD}">
            <xm:f>'（発注所属入力）'!$G$36=" "</xm:f>
            <x14:dxf>
              <fill>
                <patternFill>
                  <bgColor theme="0" tint="-0.499984740745262"/>
                </patternFill>
              </fill>
            </x14:dxf>
          </x14:cfRule>
          <xm:sqref>B16:AG19</xm:sqref>
        </x14:conditionalFormatting>
        <x14:conditionalFormatting xmlns:xm="http://schemas.microsoft.com/office/excel/2006/main">
          <x14:cfRule type="expression" priority="13" id="{28511645-A5EF-4B6A-892D-3D51BA9E5CA6}">
            <xm:f>'（発注所属入力）'!$G$37=" "</xm:f>
            <x14:dxf>
              <fill>
                <patternFill>
                  <bgColor theme="0" tint="-0.499984740745262"/>
                </patternFill>
              </fill>
            </x14:dxf>
          </x14:cfRule>
          <xm:sqref>B22:AG24</xm:sqref>
        </x14:conditionalFormatting>
        <x14:conditionalFormatting xmlns:xm="http://schemas.microsoft.com/office/excel/2006/main">
          <x14:cfRule type="expression" priority="12" id="{9AC7D444-E234-4FBA-904F-48C43920E6D7}">
            <xm:f>'（発注所属入力）'!$G$38=" "</xm:f>
            <x14:dxf>
              <fill>
                <patternFill>
                  <bgColor theme="0" tint="-0.499984740745262"/>
                </patternFill>
              </fill>
            </x14:dxf>
          </x14:cfRule>
          <xm:sqref>B27:AG29</xm:sqref>
        </x14:conditionalFormatting>
        <x14:conditionalFormatting xmlns:xm="http://schemas.microsoft.com/office/excel/2006/main">
          <x14:cfRule type="expression" priority="3" id="{63FC9372-BB32-4DC4-A32C-235B3DC9FF63}">
            <xm:f>'（発注所属入力）'!$G$39=" "</xm:f>
            <x14:dxf>
              <fill>
                <patternFill>
                  <bgColor theme="0" tint="-0.499984740745262"/>
                </patternFill>
              </fill>
            </x14:dxf>
          </x14:cfRule>
          <xm:sqref>B35:AG38</xm:sqref>
        </x14:conditionalFormatting>
        <x14:conditionalFormatting xmlns:xm="http://schemas.microsoft.com/office/excel/2006/main">
          <x14:cfRule type="expression" priority="5" id="{27C5D821-778C-4D65-908F-0B26634506D8}">
            <xm:f>'（発注所属入力）'!$G$40=" "</xm:f>
            <x14:dxf>
              <fill>
                <patternFill>
                  <bgColor theme="0" tint="-0.499984740745262"/>
                </patternFill>
              </fill>
            </x14:dxf>
          </x14:cfRule>
          <xm:sqref>B40:AG45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7:BI165"/>
  <sheetViews>
    <sheetView view="pageBreakPreview" zoomScale="55" zoomScaleNormal="85" zoomScaleSheetLayoutView="55" workbookViewId="0">
      <selection activeCell="M17" sqref="M17:AE18"/>
    </sheetView>
  </sheetViews>
  <sheetFormatPr defaultColWidth="9" defaultRowHeight="18"/>
  <cols>
    <col min="1" max="1" width="9" style="70"/>
    <col min="2" max="2" width="2.19921875" style="85" customWidth="1"/>
    <col min="3" max="5" width="5.59765625" style="85" customWidth="1"/>
    <col min="6" max="31" width="3.69921875" style="85" customWidth="1"/>
    <col min="32" max="32" width="2.59765625" style="85" customWidth="1"/>
    <col min="33" max="33" width="6.597656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206"/>
      <c r="AF7" s="127"/>
      <c r="AG7" s="127"/>
    </row>
    <row r="8" spans="1:51" ht="19.2">
      <c r="B8" s="127"/>
      <c r="C8" s="111" t="s">
        <v>155</v>
      </c>
      <c r="D8" s="111"/>
      <c r="E8" s="111"/>
      <c r="F8" s="433" t="str">
        <f>+IF('技術資料表紙（入札参加者）'!E6=0,"商号又は名称：　　　　　　　　　　　　","商号又は名称："&amp;'技術資料表紙（入札参加者）'!E6)</f>
        <v>商号又は名称：　　　　　　　　　　　　</v>
      </c>
      <c r="G8" s="433"/>
      <c r="H8" s="433"/>
      <c r="I8" s="433"/>
      <c r="J8" s="433"/>
      <c r="K8" s="433"/>
      <c r="L8" s="433"/>
      <c r="M8" s="433"/>
      <c r="N8" s="433"/>
      <c r="O8" s="433"/>
      <c r="P8" s="433"/>
      <c r="Q8" s="433"/>
      <c r="R8" s="433"/>
      <c r="S8" s="433"/>
      <c r="T8" s="433"/>
      <c r="U8" s="433"/>
      <c r="V8" s="433"/>
      <c r="W8" s="433"/>
      <c r="X8" s="433"/>
      <c r="Y8" s="433"/>
      <c r="Z8" s="433"/>
      <c r="AA8" s="433"/>
      <c r="AB8" s="433"/>
      <c r="AC8" s="433"/>
      <c r="AD8" s="433"/>
      <c r="AE8" s="433"/>
      <c r="AF8" s="112"/>
      <c r="AG8" s="127"/>
    </row>
    <row r="9" spans="1:51">
      <c r="B9" s="127"/>
      <c r="C9" s="112"/>
      <c r="D9" s="112"/>
      <c r="E9" s="112"/>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112"/>
      <c r="AG9" s="127"/>
    </row>
    <row r="10" spans="1:51" ht="29.4">
      <c r="B10" s="127"/>
      <c r="C10" s="175" t="s">
        <v>154</v>
      </c>
      <c r="D10" s="186"/>
      <c r="E10" s="186"/>
      <c r="F10" s="186"/>
      <c r="G10" s="186"/>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12"/>
      <c r="AG10" s="127"/>
    </row>
    <row r="11" spans="1:51" ht="25.2" customHeight="1">
      <c r="B11" s="127"/>
      <c r="C11" s="186"/>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c r="AG11" s="127"/>
    </row>
    <row r="12" spans="1:51" ht="25.2" customHeight="1">
      <c r="B12" s="127"/>
      <c r="C12" s="186"/>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c r="AG12" s="127"/>
    </row>
    <row r="13" spans="1:51" ht="25.2" customHeight="1">
      <c r="B13" s="127"/>
      <c r="C13" s="179" t="s">
        <v>179</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c r="AG13" s="127"/>
    </row>
    <row r="14" spans="1:51" ht="25.2" customHeight="1">
      <c r="B14" s="127"/>
      <c r="C14" s="178" t="s">
        <v>172</v>
      </c>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c r="AG14" s="127"/>
    </row>
    <row r="15" spans="1:51" ht="25.2" customHeight="1">
      <c r="B15" s="127"/>
      <c r="C15" s="186"/>
      <c r="D15" s="186"/>
      <c r="E15" s="186"/>
      <c r="F15" s="186"/>
      <c r="G15" s="186"/>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12"/>
      <c r="AG15" s="127"/>
    </row>
    <row r="16" spans="1:51" s="82" customFormat="1" ht="25.2" customHeight="1" thickBot="1">
      <c r="A16" s="70"/>
      <c r="C16" s="83" t="s">
        <v>267</v>
      </c>
      <c r="D16" s="99"/>
      <c r="E16" s="99"/>
      <c r="F16" s="99"/>
      <c r="G16" s="99"/>
      <c r="AH16" s="84"/>
      <c r="AI16" s="84"/>
      <c r="AJ16" s="84"/>
      <c r="AK16" s="84"/>
      <c r="AL16" s="84"/>
      <c r="AM16" s="84"/>
      <c r="AN16" s="84"/>
      <c r="AO16" s="84"/>
      <c r="AP16" s="84"/>
      <c r="AQ16" s="84"/>
      <c r="AR16" s="84"/>
      <c r="AS16" s="84"/>
      <c r="AT16" s="84"/>
      <c r="AU16" s="84"/>
      <c r="AV16" s="84"/>
      <c r="AW16" s="84"/>
      <c r="AX16" s="84"/>
      <c r="AY16" s="84"/>
    </row>
    <row r="17" spans="1:61" ht="25.2" customHeight="1">
      <c r="B17" s="127"/>
      <c r="C17" s="592" t="s">
        <v>156</v>
      </c>
      <c r="D17" s="344"/>
      <c r="E17" s="345"/>
      <c r="F17" s="363"/>
      <c r="G17" s="364"/>
      <c r="H17" s="364"/>
      <c r="I17" s="32" t="s">
        <v>20</v>
      </c>
      <c r="J17" s="33"/>
      <c r="K17" s="33"/>
      <c r="L17" s="34"/>
      <c r="M17" s="374" t="str">
        <f>IF(COUNTBLANK(F17:H18)=6,"　←　該当する方に○",IF(COUNTBLANK(F17:H18)=4,"　←　どちらか一方に○",""))</f>
        <v>　←　該当する方に○</v>
      </c>
      <c r="N17" s="375"/>
      <c r="O17" s="375"/>
      <c r="P17" s="375"/>
      <c r="Q17" s="375"/>
      <c r="R17" s="375"/>
      <c r="S17" s="375"/>
      <c r="T17" s="375"/>
      <c r="U17" s="375"/>
      <c r="V17" s="375"/>
      <c r="W17" s="375"/>
      <c r="X17" s="375"/>
      <c r="Y17" s="375"/>
      <c r="Z17" s="375"/>
      <c r="AA17" s="375"/>
      <c r="AB17" s="375"/>
      <c r="AC17" s="375"/>
      <c r="AD17" s="375"/>
      <c r="AE17" s="375"/>
      <c r="AF17" s="127"/>
      <c r="AG17" s="127"/>
      <c r="AI17" s="86" t="s">
        <v>18</v>
      </c>
    </row>
    <row r="18" spans="1:61" ht="25.2" customHeight="1" thickBot="1">
      <c r="B18" s="127"/>
      <c r="C18" s="476"/>
      <c r="D18" s="477"/>
      <c r="E18" s="478"/>
      <c r="F18" s="365"/>
      <c r="G18" s="366"/>
      <c r="H18" s="366"/>
      <c r="I18" s="42" t="s">
        <v>21</v>
      </c>
      <c r="J18" s="43"/>
      <c r="K18" s="43"/>
      <c r="L18" s="44"/>
      <c r="M18" s="376"/>
      <c r="N18" s="376"/>
      <c r="O18" s="376"/>
      <c r="P18" s="376"/>
      <c r="Q18" s="376"/>
      <c r="R18" s="376"/>
      <c r="S18" s="376"/>
      <c r="T18" s="376"/>
      <c r="U18" s="376"/>
      <c r="V18" s="376"/>
      <c r="W18" s="376"/>
      <c r="X18" s="376"/>
      <c r="Y18" s="376"/>
      <c r="Z18" s="376"/>
      <c r="AA18" s="376"/>
      <c r="AB18" s="376"/>
      <c r="AC18" s="376"/>
      <c r="AD18" s="376"/>
      <c r="AE18" s="376"/>
      <c r="AF18" s="127"/>
      <c r="AG18" s="127"/>
    </row>
    <row r="19" spans="1:61" ht="25.2" customHeight="1">
      <c r="B19" s="127"/>
      <c r="C19" s="584" t="s">
        <v>124</v>
      </c>
      <c r="D19" s="585"/>
      <c r="E19" s="585"/>
      <c r="F19" s="443" t="s">
        <v>253</v>
      </c>
      <c r="G19" s="588"/>
      <c r="H19" s="588"/>
      <c r="I19" s="588"/>
      <c r="J19" s="588"/>
      <c r="K19" s="588"/>
      <c r="L19" s="588"/>
      <c r="M19" s="588"/>
      <c r="N19" s="588"/>
      <c r="O19" s="588"/>
      <c r="P19" s="588"/>
      <c r="Q19" s="588"/>
      <c r="R19" s="588"/>
      <c r="S19" s="588"/>
      <c r="T19" s="588"/>
      <c r="U19" s="588"/>
      <c r="V19" s="588"/>
      <c r="W19" s="588"/>
      <c r="X19" s="588"/>
      <c r="Y19" s="588"/>
      <c r="Z19" s="588"/>
      <c r="AA19" s="588"/>
      <c r="AB19" s="588"/>
      <c r="AC19" s="588"/>
      <c r="AD19" s="588"/>
      <c r="AE19" s="588"/>
      <c r="AF19" s="127"/>
      <c r="AG19" s="127"/>
    </row>
    <row r="20" spans="1:61" ht="25.2" customHeight="1">
      <c r="B20" s="127"/>
      <c r="C20" s="586"/>
      <c r="D20" s="586"/>
      <c r="E20" s="586"/>
      <c r="F20" s="588"/>
      <c r="G20" s="588"/>
      <c r="H20" s="588"/>
      <c r="I20" s="588"/>
      <c r="J20" s="588"/>
      <c r="K20" s="588"/>
      <c r="L20" s="588"/>
      <c r="M20" s="588"/>
      <c r="N20" s="588"/>
      <c r="O20" s="588"/>
      <c r="P20" s="588"/>
      <c r="Q20" s="588"/>
      <c r="R20" s="588"/>
      <c r="S20" s="588"/>
      <c r="T20" s="588"/>
      <c r="U20" s="588"/>
      <c r="V20" s="588"/>
      <c r="W20" s="588"/>
      <c r="X20" s="588"/>
      <c r="Y20" s="588"/>
      <c r="Z20" s="588"/>
      <c r="AA20" s="588"/>
      <c r="AB20" s="588"/>
      <c r="AC20" s="588"/>
      <c r="AD20" s="588"/>
      <c r="AE20" s="588"/>
      <c r="AF20" s="127"/>
      <c r="AG20" s="127"/>
    </row>
    <row r="21" spans="1:61" ht="25.2" customHeight="1">
      <c r="B21" s="127"/>
      <c r="C21" s="124"/>
      <c r="D21" s="125"/>
      <c r="E21" s="125"/>
      <c r="F21" s="126"/>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7"/>
      <c r="AG21" s="127"/>
    </row>
    <row r="22" spans="1:61" s="84" customFormat="1" ht="25.2" customHeight="1" thickBot="1">
      <c r="A22" s="70"/>
      <c r="B22" s="82"/>
      <c r="C22" s="83" t="s">
        <v>268</v>
      </c>
      <c r="D22" s="82"/>
      <c r="E22" s="82"/>
      <c r="F22" s="65"/>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82"/>
      <c r="AG22" s="82"/>
      <c r="AZ22" s="82"/>
      <c r="BA22" s="82"/>
      <c r="BB22" s="82"/>
      <c r="BC22" s="82"/>
      <c r="BD22" s="82"/>
      <c r="BE22" s="82"/>
      <c r="BF22" s="82"/>
      <c r="BG22" s="82"/>
      <c r="BH22" s="82"/>
      <c r="BI22" s="82"/>
    </row>
    <row r="23" spans="1:61" s="86" customFormat="1" ht="25.2" customHeight="1">
      <c r="A23" s="70"/>
      <c r="B23" s="127"/>
      <c r="C23" s="592" t="s">
        <v>156</v>
      </c>
      <c r="D23" s="344"/>
      <c r="E23" s="345"/>
      <c r="F23" s="410"/>
      <c r="G23" s="411"/>
      <c r="H23" s="373"/>
      <c r="I23" s="32" t="s">
        <v>20</v>
      </c>
      <c r="J23" s="33"/>
      <c r="K23" s="33"/>
      <c r="L23" s="34"/>
      <c r="M23" s="388" t="str">
        <f>IF(COUNTBLANK(F23:H24)=6,"　←　該当する方に○",IF(COUNTBLANK(F23:H24)=4,"　←　どちらか一方に○",""))</f>
        <v>　←　該当する方に○</v>
      </c>
      <c r="N23" s="389"/>
      <c r="O23" s="389"/>
      <c r="P23" s="389"/>
      <c r="Q23" s="389"/>
      <c r="R23" s="389"/>
      <c r="S23" s="389"/>
      <c r="T23" s="389"/>
      <c r="U23" s="389"/>
      <c r="V23" s="389"/>
      <c r="W23" s="389"/>
      <c r="X23" s="389"/>
      <c r="Y23" s="389"/>
      <c r="Z23" s="389"/>
      <c r="AA23" s="389"/>
      <c r="AB23" s="389"/>
      <c r="AC23" s="389"/>
      <c r="AD23" s="389"/>
      <c r="AE23" s="389"/>
      <c r="AF23" s="127"/>
      <c r="AG23" s="127"/>
      <c r="AZ23" s="85"/>
      <c r="BA23" s="85"/>
      <c r="BB23" s="85"/>
      <c r="BC23" s="85"/>
      <c r="BD23" s="85"/>
      <c r="BE23" s="85"/>
      <c r="BF23" s="85"/>
      <c r="BG23" s="85"/>
      <c r="BH23" s="85"/>
      <c r="BI23" s="85"/>
    </row>
    <row r="24" spans="1:61" s="86" customFormat="1" ht="25.2" customHeight="1" thickBot="1">
      <c r="A24" s="70"/>
      <c r="B24" s="127"/>
      <c r="C24" s="476"/>
      <c r="D24" s="477"/>
      <c r="E24" s="478"/>
      <c r="F24" s="405"/>
      <c r="G24" s="406"/>
      <c r="H24" s="377"/>
      <c r="I24" s="42" t="s">
        <v>21</v>
      </c>
      <c r="J24" s="43"/>
      <c r="K24" s="43"/>
      <c r="L24" s="44"/>
      <c r="M24" s="388"/>
      <c r="N24" s="389"/>
      <c r="O24" s="389"/>
      <c r="P24" s="389"/>
      <c r="Q24" s="389"/>
      <c r="R24" s="389"/>
      <c r="S24" s="389"/>
      <c r="T24" s="389"/>
      <c r="U24" s="389"/>
      <c r="V24" s="389"/>
      <c r="W24" s="389"/>
      <c r="X24" s="389"/>
      <c r="Y24" s="389"/>
      <c r="Z24" s="389"/>
      <c r="AA24" s="389"/>
      <c r="AB24" s="389"/>
      <c r="AC24" s="389"/>
      <c r="AD24" s="389"/>
      <c r="AE24" s="389"/>
      <c r="AF24" s="127"/>
      <c r="AG24" s="127"/>
      <c r="AZ24" s="85"/>
      <c r="BA24" s="85"/>
      <c r="BB24" s="85"/>
      <c r="BC24" s="85"/>
      <c r="BD24" s="85"/>
      <c r="BE24" s="85"/>
      <c r="BF24" s="85"/>
      <c r="BG24" s="85"/>
      <c r="BH24" s="85"/>
      <c r="BI24" s="85"/>
    </row>
    <row r="25" spans="1:61" s="86" customFormat="1" ht="25.2" customHeight="1">
      <c r="A25" s="70"/>
      <c r="B25" s="127"/>
      <c r="C25" s="441" t="s">
        <v>124</v>
      </c>
      <c r="D25" s="441"/>
      <c r="E25" s="441"/>
      <c r="F25" s="443" t="s">
        <v>254</v>
      </c>
      <c r="G25" s="588"/>
      <c r="H25" s="588"/>
      <c r="I25" s="588"/>
      <c r="J25" s="588"/>
      <c r="K25" s="588"/>
      <c r="L25" s="588"/>
      <c r="M25" s="588"/>
      <c r="N25" s="588"/>
      <c r="O25" s="588"/>
      <c r="P25" s="588"/>
      <c r="Q25" s="588"/>
      <c r="R25" s="588"/>
      <c r="S25" s="588"/>
      <c r="T25" s="588"/>
      <c r="U25" s="588"/>
      <c r="V25" s="588"/>
      <c r="W25" s="588"/>
      <c r="X25" s="588"/>
      <c r="Y25" s="588"/>
      <c r="Z25" s="588"/>
      <c r="AA25" s="588"/>
      <c r="AB25" s="588"/>
      <c r="AC25" s="588"/>
      <c r="AD25" s="588"/>
      <c r="AE25" s="588"/>
      <c r="AF25" s="127"/>
      <c r="AG25" s="127"/>
      <c r="AZ25" s="85"/>
      <c r="BA25" s="85"/>
      <c r="BB25" s="85"/>
      <c r="BC25" s="85"/>
      <c r="BD25" s="85"/>
      <c r="BE25" s="85"/>
      <c r="BF25" s="85"/>
      <c r="BG25" s="85"/>
      <c r="BH25" s="85"/>
      <c r="BI25" s="85"/>
    </row>
    <row r="26" spans="1:61" s="86" customFormat="1" ht="25.2" customHeight="1">
      <c r="A26" s="70"/>
      <c r="B26" s="127"/>
      <c r="C26" s="588"/>
      <c r="D26" s="588"/>
      <c r="E26" s="588"/>
      <c r="F26" s="588"/>
      <c r="G26" s="588"/>
      <c r="H26" s="588"/>
      <c r="I26" s="588"/>
      <c r="J26" s="588"/>
      <c r="K26" s="588"/>
      <c r="L26" s="588"/>
      <c r="M26" s="588"/>
      <c r="N26" s="588"/>
      <c r="O26" s="588"/>
      <c r="P26" s="588"/>
      <c r="Q26" s="588"/>
      <c r="R26" s="588"/>
      <c r="S26" s="588"/>
      <c r="T26" s="588"/>
      <c r="U26" s="588"/>
      <c r="V26" s="588"/>
      <c r="W26" s="588"/>
      <c r="X26" s="588"/>
      <c r="Y26" s="588"/>
      <c r="Z26" s="588"/>
      <c r="AA26" s="588"/>
      <c r="AB26" s="588"/>
      <c r="AC26" s="588"/>
      <c r="AD26" s="588"/>
      <c r="AE26" s="588"/>
      <c r="AF26" s="127"/>
      <c r="AG26" s="127"/>
      <c r="AZ26" s="85"/>
      <c r="BA26" s="85"/>
      <c r="BB26" s="85"/>
      <c r="BC26" s="85"/>
      <c r="BD26" s="85"/>
      <c r="BE26" s="85"/>
      <c r="BF26" s="85"/>
      <c r="BG26" s="85"/>
      <c r="BH26" s="85"/>
      <c r="BI26" s="85"/>
    </row>
    <row r="27" spans="1:61" s="86" customFormat="1" ht="25.2" customHeight="1">
      <c r="A27" s="70"/>
      <c r="B27" s="127"/>
      <c r="C27" s="124"/>
      <c r="D27" s="125"/>
      <c r="E27" s="125"/>
      <c r="F27" s="126"/>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7"/>
      <c r="AG27" s="127"/>
      <c r="AZ27" s="85"/>
      <c r="BA27" s="85"/>
      <c r="BB27" s="85"/>
      <c r="BC27" s="85"/>
      <c r="BD27" s="85"/>
      <c r="BE27" s="85"/>
      <c r="BF27" s="85"/>
      <c r="BG27" s="85"/>
      <c r="BH27" s="85"/>
      <c r="BI27" s="85"/>
    </row>
    <row r="28" spans="1:61" s="84" customFormat="1" ht="25.2" customHeight="1" thickBot="1">
      <c r="A28" s="70"/>
      <c r="B28" s="82"/>
      <c r="C28" s="83" t="s">
        <v>269</v>
      </c>
      <c r="D28" s="82"/>
      <c r="E28" s="82"/>
      <c r="F28" s="65"/>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82"/>
      <c r="AG28" s="82"/>
      <c r="AZ28" s="82"/>
      <c r="BA28" s="82"/>
      <c r="BB28" s="82"/>
      <c r="BC28" s="82"/>
      <c r="BD28" s="82"/>
      <c r="BE28" s="82"/>
      <c r="BF28" s="82"/>
      <c r="BG28" s="82"/>
      <c r="BH28" s="82"/>
      <c r="BI28" s="82"/>
    </row>
    <row r="29" spans="1:61" s="86" customFormat="1" ht="25.2" customHeight="1">
      <c r="A29" s="70"/>
      <c r="B29" s="127"/>
      <c r="C29" s="592" t="s">
        <v>156</v>
      </c>
      <c r="D29" s="344"/>
      <c r="E29" s="345"/>
      <c r="F29" s="410"/>
      <c r="G29" s="411"/>
      <c r="H29" s="373"/>
      <c r="I29" s="32" t="s">
        <v>20</v>
      </c>
      <c r="J29" s="33"/>
      <c r="K29" s="33"/>
      <c r="L29" s="34"/>
      <c r="M29" s="388" t="str">
        <f>IF(COUNTBLANK(F29:H30)=6,"　←　該当する方に○",IF(COUNTBLANK(F29:H30)=4,"　←　どちらか一方に○",""))</f>
        <v>　←　該当する方に○</v>
      </c>
      <c r="N29" s="389"/>
      <c r="O29" s="389"/>
      <c r="P29" s="389"/>
      <c r="Q29" s="389"/>
      <c r="R29" s="389"/>
      <c r="S29" s="389"/>
      <c r="T29" s="389"/>
      <c r="U29" s="389"/>
      <c r="V29" s="389"/>
      <c r="W29" s="389"/>
      <c r="X29" s="389"/>
      <c r="Y29" s="389"/>
      <c r="Z29" s="389"/>
      <c r="AA29" s="389"/>
      <c r="AB29" s="389"/>
      <c r="AC29" s="389"/>
      <c r="AD29" s="389"/>
      <c r="AE29" s="389"/>
      <c r="AF29" s="127"/>
      <c r="AG29" s="127"/>
      <c r="AZ29" s="85"/>
      <c r="BA29" s="85"/>
      <c r="BB29" s="85"/>
      <c r="BC29" s="85"/>
      <c r="BD29" s="85"/>
      <c r="BE29" s="85"/>
      <c r="BF29" s="85"/>
      <c r="BG29" s="85"/>
      <c r="BH29" s="85"/>
      <c r="BI29" s="85"/>
    </row>
    <row r="30" spans="1:61" s="86" customFormat="1" ht="25.2" customHeight="1" thickBot="1">
      <c r="A30" s="70"/>
      <c r="B30" s="127"/>
      <c r="C30" s="476"/>
      <c r="D30" s="477"/>
      <c r="E30" s="478"/>
      <c r="F30" s="405"/>
      <c r="G30" s="406"/>
      <c r="H30" s="377"/>
      <c r="I30" s="42" t="s">
        <v>21</v>
      </c>
      <c r="J30" s="43"/>
      <c r="K30" s="43"/>
      <c r="L30" s="44"/>
      <c r="M30" s="388"/>
      <c r="N30" s="389"/>
      <c r="O30" s="389"/>
      <c r="P30" s="389"/>
      <c r="Q30" s="389"/>
      <c r="R30" s="389"/>
      <c r="S30" s="389"/>
      <c r="T30" s="389"/>
      <c r="U30" s="389"/>
      <c r="V30" s="389"/>
      <c r="W30" s="389"/>
      <c r="X30" s="389"/>
      <c r="Y30" s="389"/>
      <c r="Z30" s="389"/>
      <c r="AA30" s="389"/>
      <c r="AB30" s="389"/>
      <c r="AC30" s="389"/>
      <c r="AD30" s="389"/>
      <c r="AE30" s="389"/>
      <c r="AF30" s="127"/>
      <c r="AG30" s="127"/>
      <c r="AZ30" s="85"/>
      <c r="BA30" s="85"/>
      <c r="BB30" s="85"/>
      <c r="BC30" s="85"/>
      <c r="BD30" s="85"/>
      <c r="BE30" s="85"/>
      <c r="BF30" s="85"/>
      <c r="BG30" s="85"/>
      <c r="BH30" s="85"/>
      <c r="BI30" s="85"/>
    </row>
    <row r="31" spans="1:61" s="86" customFormat="1" ht="25.2" customHeight="1">
      <c r="A31" s="70"/>
      <c r="B31" s="127"/>
      <c r="C31" s="441" t="s">
        <v>124</v>
      </c>
      <c r="D31" s="441"/>
      <c r="E31" s="441"/>
      <c r="F31" s="443" t="s">
        <v>254</v>
      </c>
      <c r="G31" s="588"/>
      <c r="H31" s="588"/>
      <c r="I31" s="588"/>
      <c r="J31" s="588"/>
      <c r="K31" s="588"/>
      <c r="L31" s="588"/>
      <c r="M31" s="588"/>
      <c r="N31" s="588"/>
      <c r="O31" s="588"/>
      <c r="P31" s="588"/>
      <c r="Q31" s="588"/>
      <c r="R31" s="588"/>
      <c r="S31" s="588"/>
      <c r="T31" s="588"/>
      <c r="U31" s="588"/>
      <c r="V31" s="588"/>
      <c r="W31" s="588"/>
      <c r="X31" s="588"/>
      <c r="Y31" s="588"/>
      <c r="Z31" s="588"/>
      <c r="AA31" s="588"/>
      <c r="AB31" s="588"/>
      <c r="AC31" s="588"/>
      <c r="AD31" s="588"/>
      <c r="AE31" s="588"/>
      <c r="AF31" s="127"/>
      <c r="AG31" s="127"/>
      <c r="AZ31" s="85"/>
      <c r="BA31" s="85"/>
      <c r="BB31" s="85"/>
      <c r="BC31" s="85"/>
      <c r="BD31" s="85"/>
      <c r="BE31" s="85"/>
      <c r="BF31" s="85"/>
      <c r="BG31" s="85"/>
      <c r="BH31" s="85"/>
      <c r="BI31" s="85"/>
    </row>
    <row r="32" spans="1:61" s="86" customFormat="1" ht="25.2" customHeight="1">
      <c r="A32" s="70"/>
      <c r="B32" s="127"/>
      <c r="C32" s="588"/>
      <c r="D32" s="588"/>
      <c r="E32" s="588"/>
      <c r="F32" s="588"/>
      <c r="G32" s="588"/>
      <c r="H32" s="588"/>
      <c r="I32" s="588"/>
      <c r="J32" s="588"/>
      <c r="K32" s="588"/>
      <c r="L32" s="588"/>
      <c r="M32" s="588"/>
      <c r="N32" s="588"/>
      <c r="O32" s="588"/>
      <c r="P32" s="588"/>
      <c r="Q32" s="588"/>
      <c r="R32" s="588"/>
      <c r="S32" s="588"/>
      <c r="T32" s="588"/>
      <c r="U32" s="588"/>
      <c r="V32" s="588"/>
      <c r="W32" s="588"/>
      <c r="X32" s="588"/>
      <c r="Y32" s="588"/>
      <c r="Z32" s="588"/>
      <c r="AA32" s="588"/>
      <c r="AB32" s="588"/>
      <c r="AC32" s="588"/>
      <c r="AD32" s="588"/>
      <c r="AE32" s="588"/>
      <c r="AF32" s="127"/>
      <c r="AG32" s="127"/>
      <c r="AZ32" s="85"/>
      <c r="BA32" s="85"/>
      <c r="BB32" s="85"/>
      <c r="BC32" s="85"/>
      <c r="BD32" s="85"/>
      <c r="BE32" s="85"/>
      <c r="BF32" s="85"/>
      <c r="BG32" s="85"/>
      <c r="BH32" s="85"/>
      <c r="BI32" s="85"/>
    </row>
    <row r="33" spans="1:61" s="86" customFormat="1" ht="25.2" customHeight="1">
      <c r="A33" s="70"/>
      <c r="B33" s="127"/>
      <c r="C33" s="124"/>
      <c r="D33" s="125"/>
      <c r="E33" s="125"/>
      <c r="F33" s="126"/>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7"/>
      <c r="AG33" s="127"/>
      <c r="AZ33" s="85"/>
      <c r="BA33" s="85"/>
      <c r="BB33" s="85"/>
      <c r="BC33" s="85"/>
      <c r="BD33" s="85"/>
      <c r="BE33" s="85"/>
      <c r="BF33" s="85"/>
      <c r="BG33" s="85"/>
      <c r="BH33" s="85"/>
      <c r="BI33" s="85"/>
    </row>
    <row r="34" spans="1:61" ht="25.2" customHeight="1">
      <c r="B34" s="127"/>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27"/>
    </row>
    <row r="35" spans="1:61" s="200" customFormat="1">
      <c r="A35" s="70"/>
      <c r="AH35" s="86"/>
      <c r="AI35" s="86"/>
      <c r="AJ35" s="86"/>
      <c r="AK35" s="86"/>
      <c r="AL35" s="86"/>
      <c r="AM35" s="86"/>
      <c r="AN35" s="86"/>
      <c r="AO35" s="86"/>
      <c r="AP35" s="86"/>
      <c r="AQ35" s="86"/>
      <c r="AR35" s="86"/>
      <c r="AS35" s="86"/>
      <c r="AT35" s="86"/>
      <c r="AU35" s="86"/>
      <c r="AV35" s="86"/>
      <c r="AW35" s="86"/>
      <c r="AX35" s="86"/>
      <c r="AY35" s="86"/>
      <c r="AZ35" s="85"/>
      <c r="BA35" s="85"/>
      <c r="BB35" s="85"/>
      <c r="BC35" s="85"/>
      <c r="BD35" s="85"/>
      <c r="BE35" s="85"/>
      <c r="BF35" s="85"/>
      <c r="BG35" s="85"/>
      <c r="BH35" s="85"/>
      <c r="BI35" s="85"/>
    </row>
    <row r="36" spans="1:61" s="200" customFormat="1">
      <c r="A36" s="70"/>
      <c r="AH36" s="86"/>
      <c r="AI36" s="86"/>
      <c r="AJ36" s="86"/>
      <c r="AK36" s="86"/>
      <c r="AL36" s="86"/>
      <c r="AM36" s="86"/>
      <c r="AN36" s="86"/>
      <c r="AO36" s="86"/>
      <c r="AP36" s="86"/>
      <c r="AQ36" s="86"/>
      <c r="AR36" s="86"/>
      <c r="AS36" s="86"/>
      <c r="AT36" s="86"/>
      <c r="AU36" s="86"/>
      <c r="AV36" s="86"/>
      <c r="AW36" s="86"/>
      <c r="AX36" s="86"/>
      <c r="AY36" s="86"/>
      <c r="AZ36" s="85"/>
      <c r="BA36" s="85"/>
      <c r="BB36" s="85"/>
      <c r="BC36" s="85"/>
      <c r="BD36" s="85"/>
      <c r="BE36" s="85"/>
      <c r="BF36" s="85"/>
      <c r="BG36" s="85"/>
      <c r="BH36" s="85"/>
      <c r="BI36" s="85"/>
    </row>
    <row r="37" spans="1:61" s="200" customFormat="1">
      <c r="A37" s="70"/>
      <c r="AH37" s="86"/>
      <c r="AI37" s="86"/>
      <c r="AJ37" s="86"/>
      <c r="AK37" s="86"/>
      <c r="AL37" s="86"/>
      <c r="AM37" s="86"/>
      <c r="AN37" s="86"/>
      <c r="AO37" s="86"/>
      <c r="AP37" s="86"/>
      <c r="AQ37" s="86"/>
      <c r="AR37" s="86"/>
      <c r="AS37" s="86"/>
      <c r="AT37" s="86"/>
      <c r="AU37" s="86"/>
      <c r="AV37" s="86"/>
      <c r="AW37" s="86"/>
      <c r="AX37" s="86"/>
      <c r="AY37" s="86"/>
      <c r="AZ37" s="85"/>
      <c r="BA37" s="85"/>
      <c r="BB37" s="85"/>
      <c r="BC37" s="85"/>
      <c r="BD37" s="85"/>
      <c r="BE37" s="85"/>
      <c r="BF37" s="85"/>
      <c r="BG37" s="85"/>
      <c r="BH37" s="85"/>
      <c r="BI37" s="85"/>
    </row>
    <row r="38" spans="1:61" s="200" customFormat="1">
      <c r="A38" s="70"/>
      <c r="AH38" s="86"/>
      <c r="AI38" s="86"/>
      <c r="AJ38" s="86"/>
      <c r="AK38" s="86"/>
      <c r="AL38" s="86"/>
      <c r="AM38" s="86"/>
      <c r="AN38" s="86"/>
      <c r="AO38" s="86"/>
      <c r="AP38" s="86"/>
      <c r="AQ38" s="86"/>
      <c r="AR38" s="86"/>
      <c r="AS38" s="86"/>
      <c r="AT38" s="86"/>
      <c r="AU38" s="86"/>
      <c r="AV38" s="86"/>
      <c r="AW38" s="86"/>
      <c r="AX38" s="86"/>
      <c r="AY38" s="86"/>
      <c r="AZ38" s="85"/>
      <c r="BA38" s="85"/>
      <c r="BB38" s="85"/>
      <c r="BC38" s="85"/>
      <c r="BD38" s="85"/>
      <c r="BE38" s="85"/>
      <c r="BF38" s="85"/>
      <c r="BG38" s="85"/>
      <c r="BH38" s="85"/>
      <c r="BI38" s="85"/>
    </row>
    <row r="39" spans="1:61" s="200" customFormat="1">
      <c r="A39" s="70"/>
      <c r="AH39" s="86"/>
      <c r="AI39" s="86"/>
      <c r="AJ39" s="86"/>
      <c r="AK39" s="86"/>
      <c r="AL39" s="86"/>
      <c r="AM39" s="86"/>
      <c r="AN39" s="86"/>
      <c r="AO39" s="86"/>
      <c r="AP39" s="86"/>
      <c r="AQ39" s="86"/>
      <c r="AR39" s="86"/>
      <c r="AS39" s="86"/>
      <c r="AT39" s="86"/>
      <c r="AU39" s="86"/>
      <c r="AV39" s="86"/>
      <c r="AW39" s="86"/>
      <c r="AX39" s="86"/>
      <c r="AY39" s="86"/>
      <c r="AZ39" s="85"/>
      <c r="BA39" s="85"/>
      <c r="BB39" s="85"/>
      <c r="BC39" s="85"/>
      <c r="BD39" s="85"/>
      <c r="BE39" s="85"/>
      <c r="BF39" s="85"/>
      <c r="BG39" s="85"/>
      <c r="BH39" s="85"/>
      <c r="BI39" s="85"/>
    </row>
    <row r="40" spans="1:61" s="200" customFormat="1" ht="18.600000000000001">
      <c r="A40" s="70"/>
      <c r="C40" s="432"/>
      <c r="D40" s="432"/>
      <c r="E40" s="432"/>
      <c r="F40" s="432"/>
      <c r="G40" s="432"/>
      <c r="AH40" s="86"/>
      <c r="AI40" s="86"/>
      <c r="AJ40" s="86"/>
      <c r="AK40" s="86"/>
      <c r="AL40" s="86"/>
      <c r="AM40" s="86"/>
      <c r="AN40" s="86"/>
      <c r="AO40" s="86"/>
      <c r="AP40" s="86"/>
      <c r="AQ40" s="86"/>
      <c r="AR40" s="86"/>
      <c r="AS40" s="86"/>
      <c r="AT40" s="86"/>
      <c r="AU40" s="86"/>
      <c r="AV40" s="86"/>
      <c r="AW40" s="86"/>
      <c r="AX40" s="86"/>
      <c r="AY40" s="86"/>
      <c r="AZ40" s="85"/>
      <c r="BA40" s="85"/>
      <c r="BB40" s="85"/>
      <c r="BC40" s="85"/>
      <c r="BD40" s="85"/>
      <c r="BE40" s="85"/>
      <c r="BF40" s="85"/>
      <c r="BG40" s="85"/>
      <c r="BH40" s="85"/>
      <c r="BI40" s="85"/>
    </row>
    <row r="41" spans="1:61" s="200" customFormat="1">
      <c r="A41" s="70"/>
      <c r="AH41" s="86"/>
      <c r="AI41" s="86"/>
      <c r="AJ41" s="86"/>
      <c r="AK41" s="86"/>
      <c r="AL41" s="86"/>
      <c r="AM41" s="86"/>
      <c r="AN41" s="86"/>
      <c r="AO41" s="86"/>
      <c r="AP41" s="86"/>
      <c r="AQ41" s="86"/>
      <c r="AR41" s="86"/>
      <c r="AS41" s="86"/>
      <c r="AT41" s="86"/>
      <c r="AU41" s="86"/>
      <c r="AV41" s="86"/>
      <c r="AW41" s="86"/>
      <c r="AX41" s="86"/>
      <c r="AY41" s="86"/>
      <c r="AZ41" s="85"/>
      <c r="BA41" s="85"/>
      <c r="BB41" s="85"/>
      <c r="BC41" s="85"/>
      <c r="BD41" s="85"/>
      <c r="BE41" s="85"/>
      <c r="BF41" s="85"/>
      <c r="BG41" s="85"/>
      <c r="BH41" s="85"/>
      <c r="BI41" s="85"/>
    </row>
    <row r="42" spans="1:61" s="200" customFormat="1">
      <c r="A42" s="70"/>
      <c r="AH42" s="86"/>
      <c r="AI42" s="86"/>
      <c r="AJ42" s="86"/>
      <c r="AK42" s="86"/>
      <c r="AL42" s="86"/>
      <c r="AM42" s="86"/>
      <c r="AN42" s="86"/>
      <c r="AO42" s="86"/>
      <c r="AP42" s="86"/>
      <c r="AQ42" s="86"/>
      <c r="AR42" s="86"/>
      <c r="AS42" s="86"/>
      <c r="AT42" s="86"/>
      <c r="AU42" s="86"/>
      <c r="AV42" s="86"/>
      <c r="AW42" s="86"/>
      <c r="AX42" s="86"/>
      <c r="AY42" s="86"/>
      <c r="AZ42" s="85"/>
      <c r="BA42" s="85"/>
      <c r="BB42" s="85"/>
      <c r="BC42" s="85"/>
      <c r="BD42" s="85"/>
      <c r="BE42" s="85"/>
      <c r="BF42" s="85"/>
      <c r="BG42" s="85"/>
      <c r="BH42" s="85"/>
      <c r="BI42" s="85"/>
    </row>
    <row r="43" spans="1:61" s="200" customFormat="1">
      <c r="A43" s="70"/>
      <c r="AH43" s="86"/>
      <c r="AI43" s="86"/>
      <c r="AJ43" s="86"/>
      <c r="AK43" s="86"/>
      <c r="AL43" s="86"/>
      <c r="AM43" s="86"/>
      <c r="AN43" s="86"/>
      <c r="AO43" s="86"/>
      <c r="AP43" s="86"/>
      <c r="AQ43" s="86"/>
      <c r="AR43" s="86"/>
      <c r="AS43" s="86"/>
      <c r="AT43" s="86"/>
      <c r="AU43" s="86"/>
      <c r="AV43" s="86"/>
      <c r="AW43" s="86"/>
      <c r="AX43" s="86"/>
      <c r="AY43" s="86"/>
      <c r="AZ43" s="85"/>
      <c r="BA43" s="85"/>
      <c r="BB43" s="85"/>
      <c r="BC43" s="85"/>
      <c r="BD43" s="85"/>
      <c r="BE43" s="85"/>
      <c r="BF43" s="85"/>
      <c r="BG43" s="85"/>
      <c r="BH43" s="85"/>
      <c r="BI43" s="85"/>
    </row>
    <row r="44" spans="1:61" s="200" customFormat="1">
      <c r="A44" s="70"/>
      <c r="AH44" s="86"/>
      <c r="AI44" s="86"/>
      <c r="AJ44" s="86"/>
      <c r="AK44" s="86"/>
      <c r="AL44" s="86"/>
      <c r="AM44" s="86"/>
      <c r="AN44" s="86"/>
      <c r="AO44" s="86"/>
      <c r="AP44" s="86"/>
      <c r="AQ44" s="86"/>
      <c r="AR44" s="86"/>
      <c r="AS44" s="86"/>
      <c r="AT44" s="86"/>
      <c r="AU44" s="86"/>
      <c r="AV44" s="86"/>
      <c r="AW44" s="86"/>
      <c r="AX44" s="86"/>
      <c r="AY44" s="86"/>
      <c r="AZ44" s="85"/>
      <c r="BA44" s="85"/>
      <c r="BB44" s="85"/>
      <c r="BC44" s="85"/>
      <c r="BD44" s="85"/>
      <c r="BE44" s="85"/>
      <c r="BF44" s="85"/>
      <c r="BG44" s="85"/>
      <c r="BH44" s="85"/>
      <c r="BI44" s="85"/>
    </row>
    <row r="45" spans="1:61" s="200" customFormat="1">
      <c r="A45" s="70"/>
      <c r="AH45" s="86"/>
      <c r="AI45" s="86"/>
      <c r="AJ45" s="86"/>
      <c r="AK45" s="86"/>
      <c r="AL45" s="86"/>
      <c r="AM45" s="86"/>
      <c r="AN45" s="86"/>
      <c r="AO45" s="86"/>
      <c r="AP45" s="86"/>
      <c r="AQ45" s="86"/>
      <c r="AR45" s="86"/>
      <c r="AS45" s="86"/>
      <c r="AT45" s="86"/>
      <c r="AU45" s="86"/>
      <c r="AV45" s="86"/>
      <c r="AW45" s="86"/>
      <c r="AX45" s="86"/>
      <c r="AY45" s="86"/>
      <c r="AZ45" s="85"/>
      <c r="BA45" s="85"/>
      <c r="BB45" s="85"/>
      <c r="BC45" s="85"/>
      <c r="BD45" s="85"/>
      <c r="BE45" s="85"/>
      <c r="BF45" s="85"/>
      <c r="BG45" s="85"/>
      <c r="BH45" s="85"/>
      <c r="BI45" s="85"/>
    </row>
    <row r="46" spans="1:61" s="200" customFormat="1">
      <c r="A46" s="70"/>
      <c r="AH46" s="86"/>
      <c r="AI46" s="86"/>
      <c r="AJ46" s="86"/>
      <c r="AK46" s="86"/>
      <c r="AL46" s="86"/>
      <c r="AM46" s="86"/>
      <c r="AN46" s="86"/>
      <c r="AO46" s="86"/>
      <c r="AP46" s="86"/>
      <c r="AQ46" s="86"/>
      <c r="AR46" s="86"/>
      <c r="AS46" s="86"/>
      <c r="AT46" s="86"/>
      <c r="AU46" s="86"/>
      <c r="AV46" s="86"/>
      <c r="AW46" s="86"/>
      <c r="AX46" s="86"/>
      <c r="AY46" s="86"/>
      <c r="AZ46" s="85"/>
      <c r="BA46" s="85"/>
      <c r="BB46" s="85"/>
      <c r="BC46" s="85"/>
      <c r="BD46" s="85"/>
      <c r="BE46" s="85"/>
      <c r="BF46" s="85"/>
      <c r="BG46" s="85"/>
      <c r="BH46" s="85"/>
      <c r="BI46" s="85"/>
    </row>
    <row r="47" spans="1:61" s="200" customFormat="1">
      <c r="A47" s="70"/>
      <c r="AH47" s="86"/>
      <c r="AI47" s="86"/>
      <c r="AJ47" s="86"/>
      <c r="AK47" s="86"/>
      <c r="AL47" s="86"/>
      <c r="AM47" s="86"/>
      <c r="AN47" s="86"/>
      <c r="AO47" s="86"/>
      <c r="AP47" s="86"/>
      <c r="AQ47" s="86"/>
      <c r="AR47" s="86"/>
      <c r="AS47" s="86"/>
      <c r="AT47" s="86"/>
      <c r="AU47" s="86"/>
      <c r="AV47" s="86"/>
      <c r="AW47" s="86"/>
      <c r="AX47" s="86"/>
      <c r="AY47" s="86"/>
      <c r="AZ47" s="85"/>
      <c r="BA47" s="85"/>
      <c r="BB47" s="85"/>
      <c r="BC47" s="85"/>
      <c r="BD47" s="85"/>
      <c r="BE47" s="85"/>
      <c r="BF47" s="85"/>
      <c r="BG47" s="85"/>
      <c r="BH47" s="85"/>
      <c r="BI47" s="85"/>
    </row>
    <row r="48" spans="1:61" s="200" customFormat="1">
      <c r="A48" s="70"/>
      <c r="AH48" s="86"/>
      <c r="AI48" s="86"/>
      <c r="AJ48" s="86"/>
      <c r="AK48" s="86"/>
      <c r="AL48" s="86"/>
      <c r="AM48" s="86"/>
      <c r="AN48" s="86"/>
      <c r="AO48" s="86"/>
      <c r="AP48" s="86"/>
      <c r="AQ48" s="86"/>
      <c r="AR48" s="86"/>
      <c r="AS48" s="86"/>
      <c r="AT48" s="86"/>
      <c r="AU48" s="86"/>
      <c r="AV48" s="86"/>
      <c r="AW48" s="86"/>
      <c r="AX48" s="86"/>
      <c r="AY48" s="86"/>
      <c r="AZ48" s="85"/>
      <c r="BA48" s="85"/>
      <c r="BB48" s="85"/>
      <c r="BC48" s="85"/>
      <c r="BD48" s="85"/>
      <c r="BE48" s="85"/>
      <c r="BF48" s="85"/>
      <c r="BG48" s="85"/>
      <c r="BH48" s="85"/>
      <c r="BI48" s="85"/>
    </row>
    <row r="49" spans="1:61" s="200" customFormat="1">
      <c r="A49" s="70"/>
      <c r="AH49" s="86"/>
      <c r="AI49" s="86"/>
      <c r="AJ49" s="86"/>
      <c r="AK49" s="86"/>
      <c r="AL49" s="86"/>
      <c r="AM49" s="86"/>
      <c r="AN49" s="86"/>
      <c r="AO49" s="86"/>
      <c r="AP49" s="86"/>
      <c r="AQ49" s="86"/>
      <c r="AR49" s="86"/>
      <c r="AS49" s="86"/>
      <c r="AT49" s="86"/>
      <c r="AU49" s="86"/>
      <c r="AV49" s="86"/>
      <c r="AW49" s="86"/>
      <c r="AX49" s="86"/>
      <c r="AY49" s="86"/>
      <c r="AZ49" s="85"/>
      <c r="BA49" s="85"/>
      <c r="BB49" s="85"/>
      <c r="BC49" s="85"/>
      <c r="BD49" s="85"/>
      <c r="BE49" s="85"/>
      <c r="BF49" s="85"/>
      <c r="BG49" s="85"/>
      <c r="BH49" s="85"/>
      <c r="BI49" s="85"/>
    </row>
    <row r="50" spans="1:61" s="200" customFormat="1">
      <c r="A50" s="70"/>
      <c r="AH50" s="86"/>
      <c r="AI50" s="86"/>
      <c r="AJ50" s="86"/>
      <c r="AK50" s="86"/>
      <c r="AL50" s="86"/>
      <c r="AM50" s="86"/>
      <c r="AN50" s="86"/>
      <c r="AO50" s="86"/>
      <c r="AP50" s="86"/>
      <c r="AQ50" s="86"/>
      <c r="AR50" s="86"/>
      <c r="AS50" s="86"/>
      <c r="AT50" s="86"/>
      <c r="AU50" s="86"/>
      <c r="AV50" s="86"/>
      <c r="AW50" s="86"/>
      <c r="AX50" s="86"/>
      <c r="AY50" s="86"/>
      <c r="AZ50" s="85"/>
      <c r="BA50" s="85"/>
      <c r="BB50" s="85"/>
      <c r="BC50" s="85"/>
      <c r="BD50" s="85"/>
      <c r="BE50" s="85"/>
      <c r="BF50" s="85"/>
      <c r="BG50" s="85"/>
      <c r="BH50" s="85"/>
      <c r="BI50" s="85"/>
    </row>
    <row r="51" spans="1:61" s="200" customFormat="1">
      <c r="A51" s="70"/>
      <c r="AH51" s="86"/>
      <c r="AI51" s="86"/>
      <c r="AJ51" s="86"/>
      <c r="AK51" s="86"/>
      <c r="AL51" s="86"/>
      <c r="AM51" s="86"/>
      <c r="AN51" s="86"/>
      <c r="AO51" s="86"/>
      <c r="AP51" s="86"/>
      <c r="AQ51" s="86"/>
      <c r="AR51" s="86"/>
      <c r="AS51" s="86"/>
      <c r="AT51" s="86"/>
      <c r="AU51" s="86"/>
      <c r="AV51" s="86"/>
      <c r="AW51" s="86"/>
      <c r="AX51" s="86"/>
      <c r="AY51" s="86"/>
      <c r="AZ51" s="85"/>
      <c r="BA51" s="85"/>
      <c r="BB51" s="85"/>
      <c r="BC51" s="85"/>
      <c r="BD51" s="85"/>
      <c r="BE51" s="85"/>
      <c r="BF51" s="85"/>
      <c r="BG51" s="85"/>
      <c r="BH51" s="85"/>
      <c r="BI51" s="85"/>
    </row>
    <row r="52" spans="1:61" s="200" customFormat="1">
      <c r="A52" s="70"/>
      <c r="AH52" s="86"/>
      <c r="AI52" s="86"/>
      <c r="AJ52" s="86"/>
      <c r="AK52" s="86"/>
      <c r="AL52" s="86"/>
      <c r="AM52" s="86"/>
      <c r="AN52" s="86"/>
      <c r="AO52" s="86"/>
      <c r="AP52" s="86"/>
      <c r="AQ52" s="86"/>
      <c r="AR52" s="86"/>
      <c r="AS52" s="86"/>
      <c r="AT52" s="86"/>
      <c r="AU52" s="86"/>
      <c r="AV52" s="86"/>
      <c r="AW52" s="86"/>
      <c r="AX52" s="86"/>
      <c r="AY52" s="86"/>
      <c r="AZ52" s="85"/>
      <c r="BA52" s="85"/>
      <c r="BB52" s="85"/>
      <c r="BC52" s="85"/>
      <c r="BD52" s="85"/>
      <c r="BE52" s="85"/>
      <c r="BF52" s="85"/>
      <c r="BG52" s="85"/>
      <c r="BH52" s="85"/>
      <c r="BI52" s="85"/>
    </row>
    <row r="53" spans="1:61" s="200" customFormat="1">
      <c r="A53" s="70"/>
      <c r="AH53" s="86"/>
      <c r="AI53" s="86"/>
      <c r="AJ53" s="86"/>
      <c r="AK53" s="86"/>
      <c r="AL53" s="86"/>
      <c r="AM53" s="86"/>
      <c r="AN53" s="86"/>
      <c r="AO53" s="86"/>
      <c r="AP53" s="86"/>
      <c r="AQ53" s="86"/>
      <c r="AR53" s="86"/>
      <c r="AS53" s="86"/>
      <c r="AT53" s="86"/>
      <c r="AU53" s="86"/>
      <c r="AV53" s="86"/>
      <c r="AW53" s="86"/>
      <c r="AX53" s="86"/>
      <c r="AY53" s="86"/>
      <c r="AZ53" s="85"/>
      <c r="BA53" s="85"/>
      <c r="BB53" s="85"/>
      <c r="BC53" s="85"/>
      <c r="BD53" s="85"/>
      <c r="BE53" s="85"/>
      <c r="BF53" s="85"/>
      <c r="BG53" s="85"/>
      <c r="BH53" s="85"/>
      <c r="BI53" s="85"/>
    </row>
    <row r="54" spans="1:61" s="200" customFormat="1">
      <c r="A54" s="70"/>
      <c r="AH54" s="86"/>
      <c r="AI54" s="86"/>
      <c r="AJ54" s="86"/>
      <c r="AK54" s="86"/>
      <c r="AL54" s="86"/>
      <c r="AM54" s="86"/>
      <c r="AN54" s="86"/>
      <c r="AO54" s="86"/>
      <c r="AP54" s="86"/>
      <c r="AQ54" s="86"/>
      <c r="AR54" s="86"/>
      <c r="AS54" s="86"/>
      <c r="AT54" s="86"/>
      <c r="AU54" s="86"/>
      <c r="AV54" s="86"/>
      <c r="AW54" s="86"/>
      <c r="AX54" s="86"/>
      <c r="AY54" s="86"/>
      <c r="AZ54" s="85"/>
      <c r="BA54" s="85"/>
      <c r="BB54" s="85"/>
      <c r="BC54" s="85"/>
      <c r="BD54" s="85"/>
      <c r="BE54" s="85"/>
      <c r="BF54" s="85"/>
      <c r="BG54" s="85"/>
      <c r="BH54" s="85"/>
      <c r="BI54" s="85"/>
    </row>
    <row r="55" spans="1:61" s="200" customFormat="1">
      <c r="A55" s="70"/>
      <c r="AH55" s="86"/>
      <c r="AI55" s="86"/>
      <c r="AJ55" s="86"/>
      <c r="AK55" s="86"/>
      <c r="AL55" s="86"/>
      <c r="AM55" s="86"/>
      <c r="AN55" s="86"/>
      <c r="AO55" s="86"/>
      <c r="AP55" s="86"/>
      <c r="AQ55" s="86"/>
      <c r="AR55" s="86"/>
      <c r="AS55" s="86"/>
      <c r="AT55" s="86"/>
      <c r="AU55" s="86"/>
      <c r="AV55" s="86"/>
      <c r="AW55" s="86"/>
      <c r="AX55" s="86"/>
      <c r="AY55" s="86"/>
      <c r="AZ55" s="85"/>
      <c r="BA55" s="85"/>
      <c r="BB55" s="85"/>
      <c r="BC55" s="85"/>
      <c r="BD55" s="85"/>
      <c r="BE55" s="85"/>
      <c r="BF55" s="85"/>
      <c r="BG55" s="85"/>
      <c r="BH55" s="85"/>
      <c r="BI55" s="85"/>
    </row>
    <row r="56" spans="1:61" s="200" customFormat="1">
      <c r="A56" s="70"/>
      <c r="AH56" s="86"/>
      <c r="AI56" s="86"/>
      <c r="AJ56" s="86"/>
      <c r="AK56" s="86"/>
      <c r="AL56" s="86"/>
      <c r="AM56" s="86"/>
      <c r="AN56" s="86"/>
      <c r="AO56" s="86"/>
      <c r="AP56" s="86"/>
      <c r="AQ56" s="86"/>
      <c r="AR56" s="86"/>
      <c r="AS56" s="86"/>
      <c r="AT56" s="86"/>
      <c r="AU56" s="86"/>
      <c r="AV56" s="86"/>
      <c r="AW56" s="86"/>
      <c r="AX56" s="86"/>
      <c r="AY56" s="86"/>
      <c r="AZ56" s="85"/>
      <c r="BA56" s="85"/>
      <c r="BB56" s="85"/>
      <c r="BC56" s="85"/>
      <c r="BD56" s="85"/>
      <c r="BE56" s="85"/>
      <c r="BF56" s="85"/>
      <c r="BG56" s="85"/>
      <c r="BH56" s="85"/>
      <c r="BI56" s="85"/>
    </row>
    <row r="57" spans="1:61" s="200" customFormat="1">
      <c r="A57" s="70"/>
      <c r="AH57" s="86"/>
      <c r="AI57" s="86"/>
      <c r="AJ57" s="86"/>
      <c r="AK57" s="86"/>
      <c r="AL57" s="86"/>
      <c r="AM57" s="86"/>
      <c r="AN57" s="86"/>
      <c r="AO57" s="86"/>
      <c r="AP57" s="86"/>
      <c r="AQ57" s="86"/>
      <c r="AR57" s="86"/>
      <c r="AS57" s="86"/>
      <c r="AT57" s="86"/>
      <c r="AU57" s="86"/>
      <c r="AV57" s="86"/>
      <c r="AW57" s="86"/>
      <c r="AX57" s="86"/>
      <c r="AY57" s="86"/>
      <c r="AZ57" s="85"/>
      <c r="BA57" s="85"/>
      <c r="BB57" s="85"/>
      <c r="BC57" s="85"/>
      <c r="BD57" s="85"/>
      <c r="BE57" s="85"/>
      <c r="BF57" s="85"/>
      <c r="BG57" s="85"/>
      <c r="BH57" s="85"/>
      <c r="BI57" s="85"/>
    </row>
    <row r="58" spans="1:61" s="200" customFormat="1">
      <c r="A58" s="70"/>
      <c r="AH58" s="86"/>
      <c r="AI58" s="86"/>
      <c r="AJ58" s="86"/>
      <c r="AK58" s="86"/>
      <c r="AL58" s="86"/>
      <c r="AM58" s="86"/>
      <c r="AN58" s="86"/>
      <c r="AO58" s="86"/>
      <c r="AP58" s="86"/>
      <c r="AQ58" s="86"/>
      <c r="AR58" s="86"/>
      <c r="AS58" s="86"/>
      <c r="AT58" s="86"/>
      <c r="AU58" s="86"/>
      <c r="AV58" s="86"/>
      <c r="AW58" s="86"/>
      <c r="AX58" s="86"/>
      <c r="AY58" s="86"/>
      <c r="AZ58" s="85"/>
      <c r="BA58" s="85"/>
      <c r="BB58" s="85"/>
      <c r="BC58" s="85"/>
      <c r="BD58" s="85"/>
      <c r="BE58" s="85"/>
      <c r="BF58" s="85"/>
      <c r="BG58" s="85"/>
      <c r="BH58" s="85"/>
      <c r="BI58" s="85"/>
    </row>
    <row r="59" spans="1:61" s="200" customFormat="1">
      <c r="A59" s="70"/>
      <c r="AH59" s="86"/>
      <c r="AI59" s="86"/>
      <c r="AJ59" s="86"/>
      <c r="AK59" s="86"/>
      <c r="AL59" s="86"/>
      <c r="AM59" s="86"/>
      <c r="AN59" s="86"/>
      <c r="AO59" s="86"/>
      <c r="AP59" s="86"/>
      <c r="AQ59" s="86"/>
      <c r="AR59" s="86"/>
      <c r="AS59" s="86"/>
      <c r="AT59" s="86"/>
      <c r="AU59" s="86"/>
      <c r="AV59" s="86"/>
      <c r="AW59" s="86"/>
      <c r="AX59" s="86"/>
      <c r="AY59" s="86"/>
      <c r="AZ59" s="85"/>
      <c r="BA59" s="85"/>
      <c r="BB59" s="85"/>
      <c r="BC59" s="85"/>
      <c r="BD59" s="85"/>
      <c r="BE59" s="85"/>
      <c r="BF59" s="85"/>
      <c r="BG59" s="85"/>
      <c r="BH59" s="85"/>
      <c r="BI59" s="85"/>
    </row>
    <row r="60" spans="1:61" s="200" customFormat="1">
      <c r="A60" s="70"/>
      <c r="AH60" s="86"/>
      <c r="AI60" s="86"/>
      <c r="AJ60" s="86"/>
      <c r="AK60" s="86"/>
      <c r="AL60" s="86"/>
      <c r="AM60" s="86"/>
      <c r="AN60" s="86"/>
      <c r="AO60" s="86"/>
      <c r="AP60" s="86"/>
      <c r="AQ60" s="86"/>
      <c r="AR60" s="86"/>
      <c r="AS60" s="86"/>
      <c r="AT60" s="86"/>
      <c r="AU60" s="86"/>
      <c r="AV60" s="86"/>
      <c r="AW60" s="86"/>
      <c r="AX60" s="86"/>
      <c r="AY60" s="86"/>
      <c r="AZ60" s="85"/>
      <c r="BA60" s="85"/>
      <c r="BB60" s="85"/>
      <c r="BC60" s="85"/>
      <c r="BD60" s="85"/>
      <c r="BE60" s="85"/>
      <c r="BF60" s="85"/>
      <c r="BG60" s="85"/>
      <c r="BH60" s="85"/>
      <c r="BI60" s="85"/>
    </row>
    <row r="61" spans="1:61" s="200" customFormat="1">
      <c r="A61" s="70"/>
      <c r="AH61" s="86"/>
      <c r="AI61" s="86"/>
      <c r="AJ61" s="86"/>
      <c r="AK61" s="86"/>
      <c r="AL61" s="86"/>
      <c r="AM61" s="86"/>
      <c r="AN61" s="86"/>
      <c r="AO61" s="86"/>
      <c r="AP61" s="86"/>
      <c r="AQ61" s="86"/>
      <c r="AR61" s="86"/>
      <c r="AS61" s="86"/>
      <c r="AT61" s="86"/>
      <c r="AU61" s="86"/>
      <c r="AV61" s="86"/>
      <c r="AW61" s="86"/>
      <c r="AX61" s="86"/>
      <c r="AY61" s="86"/>
      <c r="AZ61" s="85"/>
      <c r="BA61" s="85"/>
      <c r="BB61" s="85"/>
      <c r="BC61" s="85"/>
      <c r="BD61" s="85"/>
      <c r="BE61" s="85"/>
      <c r="BF61" s="85"/>
      <c r="BG61" s="85"/>
      <c r="BH61" s="85"/>
      <c r="BI61" s="85"/>
    </row>
    <row r="62" spans="1:61" s="200" customFormat="1">
      <c r="A62" s="70"/>
      <c r="AH62" s="86"/>
      <c r="AI62" s="86"/>
      <c r="AJ62" s="86"/>
      <c r="AK62" s="86"/>
      <c r="AL62" s="86"/>
      <c r="AM62" s="86"/>
      <c r="AN62" s="86"/>
      <c r="AO62" s="86"/>
      <c r="AP62" s="86"/>
      <c r="AQ62" s="86"/>
      <c r="AR62" s="86"/>
      <c r="AS62" s="86"/>
      <c r="AT62" s="86"/>
      <c r="AU62" s="86"/>
      <c r="AV62" s="86"/>
      <c r="AW62" s="86"/>
      <c r="AX62" s="86"/>
      <c r="AY62" s="86"/>
      <c r="AZ62" s="85"/>
      <c r="BA62" s="85"/>
      <c r="BB62" s="85"/>
      <c r="BC62" s="85"/>
      <c r="BD62" s="85"/>
      <c r="BE62" s="85"/>
      <c r="BF62" s="85"/>
      <c r="BG62" s="85"/>
      <c r="BH62" s="85"/>
      <c r="BI62" s="85"/>
    </row>
    <row r="63" spans="1:61" s="200" customFormat="1">
      <c r="A63" s="70"/>
      <c r="AH63" s="86"/>
      <c r="AI63" s="86"/>
      <c r="AJ63" s="86"/>
      <c r="AK63" s="86"/>
      <c r="AL63" s="86"/>
      <c r="AM63" s="86"/>
      <c r="AN63" s="86"/>
      <c r="AO63" s="86"/>
      <c r="AP63" s="86"/>
      <c r="AQ63" s="86"/>
      <c r="AR63" s="86"/>
      <c r="AS63" s="86"/>
      <c r="AT63" s="86"/>
      <c r="AU63" s="86"/>
      <c r="AV63" s="86"/>
      <c r="AW63" s="86"/>
      <c r="AX63" s="86"/>
      <c r="AY63" s="86"/>
      <c r="AZ63" s="85"/>
      <c r="BA63" s="85"/>
      <c r="BB63" s="85"/>
      <c r="BC63" s="85"/>
      <c r="BD63" s="85"/>
      <c r="BE63" s="85"/>
      <c r="BF63" s="85"/>
      <c r="BG63" s="85"/>
      <c r="BH63" s="85"/>
      <c r="BI63" s="85"/>
    </row>
    <row r="64" spans="1:61" s="200" customFormat="1">
      <c r="A64" s="70"/>
      <c r="AH64" s="86"/>
      <c r="AI64" s="86"/>
      <c r="AJ64" s="86"/>
      <c r="AK64" s="86"/>
      <c r="AL64" s="86"/>
      <c r="AM64" s="86"/>
      <c r="AN64" s="86"/>
      <c r="AO64" s="86"/>
      <c r="AP64" s="86"/>
      <c r="AQ64" s="86"/>
      <c r="AR64" s="86"/>
      <c r="AS64" s="86"/>
      <c r="AT64" s="86"/>
      <c r="AU64" s="86"/>
      <c r="AV64" s="86"/>
      <c r="AW64" s="86"/>
      <c r="AX64" s="86"/>
      <c r="AY64" s="86"/>
      <c r="AZ64" s="85"/>
      <c r="BA64" s="85"/>
      <c r="BB64" s="85"/>
      <c r="BC64" s="85"/>
      <c r="BD64" s="85"/>
      <c r="BE64" s="85"/>
      <c r="BF64" s="85"/>
      <c r="BG64" s="85"/>
      <c r="BH64" s="85"/>
      <c r="BI64" s="85"/>
    </row>
    <row r="65" spans="1:61" s="200" customFormat="1">
      <c r="A65" s="70"/>
      <c r="AH65" s="86"/>
      <c r="AI65" s="86"/>
      <c r="AJ65" s="86"/>
      <c r="AK65" s="86"/>
      <c r="AL65" s="86"/>
      <c r="AM65" s="86"/>
      <c r="AN65" s="86"/>
      <c r="AO65" s="86"/>
      <c r="AP65" s="86"/>
      <c r="AQ65" s="86"/>
      <c r="AR65" s="86"/>
      <c r="AS65" s="86"/>
      <c r="AT65" s="86"/>
      <c r="AU65" s="86"/>
      <c r="AV65" s="86"/>
      <c r="AW65" s="86"/>
      <c r="AX65" s="86"/>
      <c r="AY65" s="86"/>
      <c r="AZ65" s="85"/>
      <c r="BA65" s="85"/>
      <c r="BB65" s="85"/>
      <c r="BC65" s="85"/>
      <c r="BD65" s="85"/>
      <c r="BE65" s="85"/>
      <c r="BF65" s="85"/>
      <c r="BG65" s="85"/>
      <c r="BH65" s="85"/>
      <c r="BI65" s="85"/>
    </row>
    <row r="66" spans="1:61" s="200" customFormat="1">
      <c r="A66" s="70"/>
      <c r="AH66" s="86"/>
      <c r="AI66" s="86"/>
      <c r="AJ66" s="86"/>
      <c r="AK66" s="86"/>
      <c r="AL66" s="86"/>
      <c r="AM66" s="86"/>
      <c r="AN66" s="86"/>
      <c r="AO66" s="86"/>
      <c r="AP66" s="86"/>
      <c r="AQ66" s="86"/>
      <c r="AR66" s="86"/>
      <c r="AS66" s="86"/>
      <c r="AT66" s="86"/>
      <c r="AU66" s="86"/>
      <c r="AV66" s="86"/>
      <c r="AW66" s="86"/>
      <c r="AX66" s="86"/>
      <c r="AY66" s="86"/>
      <c r="AZ66" s="85"/>
      <c r="BA66" s="85"/>
      <c r="BB66" s="85"/>
      <c r="BC66" s="85"/>
      <c r="BD66" s="85"/>
      <c r="BE66" s="85"/>
      <c r="BF66" s="85"/>
      <c r="BG66" s="85"/>
      <c r="BH66" s="85"/>
      <c r="BI66" s="85"/>
    </row>
    <row r="67" spans="1:61" s="200" customFormat="1">
      <c r="A67" s="70"/>
      <c r="AH67" s="86"/>
      <c r="AI67" s="86"/>
      <c r="AJ67" s="86"/>
      <c r="AK67" s="86"/>
      <c r="AL67" s="86"/>
      <c r="AM67" s="86"/>
      <c r="AN67" s="86"/>
      <c r="AO67" s="86"/>
      <c r="AP67" s="86"/>
      <c r="AQ67" s="86"/>
      <c r="AR67" s="86"/>
      <c r="AS67" s="86"/>
      <c r="AT67" s="86"/>
      <c r="AU67" s="86"/>
      <c r="AV67" s="86"/>
      <c r="AW67" s="86"/>
      <c r="AX67" s="86"/>
      <c r="AY67" s="86"/>
      <c r="AZ67" s="85"/>
      <c r="BA67" s="85"/>
      <c r="BB67" s="85"/>
      <c r="BC67" s="85"/>
      <c r="BD67" s="85"/>
      <c r="BE67" s="85"/>
      <c r="BF67" s="85"/>
      <c r="BG67" s="85"/>
      <c r="BH67" s="85"/>
      <c r="BI67" s="85"/>
    </row>
    <row r="68" spans="1:61" s="200" customFormat="1">
      <c r="A68" s="70"/>
      <c r="AH68" s="86"/>
      <c r="AI68" s="86"/>
      <c r="AJ68" s="86"/>
      <c r="AK68" s="86"/>
      <c r="AL68" s="86"/>
      <c r="AM68" s="86"/>
      <c r="AN68" s="86"/>
      <c r="AO68" s="86"/>
      <c r="AP68" s="86"/>
      <c r="AQ68" s="86"/>
      <c r="AR68" s="86"/>
      <c r="AS68" s="86"/>
      <c r="AT68" s="86"/>
      <c r="AU68" s="86"/>
      <c r="AV68" s="86"/>
      <c r="AW68" s="86"/>
      <c r="AX68" s="86"/>
      <c r="AY68" s="86"/>
      <c r="AZ68" s="85"/>
      <c r="BA68" s="85"/>
      <c r="BB68" s="85"/>
      <c r="BC68" s="85"/>
      <c r="BD68" s="85"/>
      <c r="BE68" s="85"/>
      <c r="BF68" s="85"/>
      <c r="BG68" s="85"/>
      <c r="BH68" s="85"/>
      <c r="BI68" s="85"/>
    </row>
    <row r="69" spans="1:61" s="200" customFormat="1">
      <c r="A69" s="70"/>
      <c r="AH69" s="86"/>
      <c r="AI69" s="86"/>
      <c r="AJ69" s="86"/>
      <c r="AK69" s="86"/>
      <c r="AL69" s="86"/>
      <c r="AM69" s="86"/>
      <c r="AN69" s="86"/>
      <c r="AO69" s="86"/>
      <c r="AP69" s="86"/>
      <c r="AQ69" s="86"/>
      <c r="AR69" s="86"/>
      <c r="AS69" s="86"/>
      <c r="AT69" s="86"/>
      <c r="AU69" s="86"/>
      <c r="AV69" s="86"/>
      <c r="AW69" s="86"/>
      <c r="AX69" s="86"/>
      <c r="AY69" s="86"/>
      <c r="AZ69" s="85"/>
      <c r="BA69" s="85"/>
      <c r="BB69" s="85"/>
      <c r="BC69" s="85"/>
      <c r="BD69" s="85"/>
      <c r="BE69" s="85"/>
      <c r="BF69" s="85"/>
      <c r="BG69" s="85"/>
      <c r="BH69" s="85"/>
      <c r="BI69" s="85"/>
    </row>
    <row r="70" spans="1:61" s="200" customFormat="1">
      <c r="A70" s="70"/>
      <c r="AH70" s="86"/>
      <c r="AI70" s="86"/>
      <c r="AJ70" s="86"/>
      <c r="AK70" s="86"/>
      <c r="AL70" s="86"/>
      <c r="AM70" s="86"/>
      <c r="AN70" s="86"/>
      <c r="AO70" s="86"/>
      <c r="AP70" s="86"/>
      <c r="AQ70" s="86"/>
      <c r="AR70" s="86"/>
      <c r="AS70" s="86"/>
      <c r="AT70" s="86"/>
      <c r="AU70" s="86"/>
      <c r="AV70" s="86"/>
      <c r="AW70" s="86"/>
      <c r="AX70" s="86"/>
      <c r="AY70" s="86"/>
      <c r="AZ70" s="85"/>
      <c r="BA70" s="85"/>
      <c r="BB70" s="85"/>
      <c r="BC70" s="85"/>
      <c r="BD70" s="85"/>
      <c r="BE70" s="85"/>
      <c r="BF70" s="85"/>
      <c r="BG70" s="85"/>
      <c r="BH70" s="85"/>
      <c r="BI70" s="85"/>
    </row>
    <row r="71" spans="1:61" s="200" customFormat="1">
      <c r="A71" s="70"/>
      <c r="AH71" s="86"/>
      <c r="AI71" s="86"/>
      <c r="AJ71" s="86"/>
      <c r="AK71" s="86"/>
      <c r="AL71" s="86"/>
      <c r="AM71" s="86"/>
      <c r="AN71" s="86"/>
      <c r="AO71" s="86"/>
      <c r="AP71" s="86"/>
      <c r="AQ71" s="86"/>
      <c r="AR71" s="86"/>
      <c r="AS71" s="86"/>
      <c r="AT71" s="86"/>
      <c r="AU71" s="86"/>
      <c r="AV71" s="86"/>
      <c r="AW71" s="86"/>
      <c r="AX71" s="86"/>
      <c r="AY71" s="86"/>
      <c r="AZ71" s="85"/>
      <c r="BA71" s="85"/>
      <c r="BB71" s="85"/>
      <c r="BC71" s="85"/>
      <c r="BD71" s="85"/>
      <c r="BE71" s="85"/>
      <c r="BF71" s="85"/>
      <c r="BG71" s="85"/>
      <c r="BH71" s="85"/>
      <c r="BI71" s="85"/>
    </row>
    <row r="72" spans="1:61" s="200" customFormat="1">
      <c r="A72" s="70"/>
      <c r="AH72" s="86"/>
      <c r="AI72" s="86"/>
      <c r="AJ72" s="86"/>
      <c r="AK72" s="86"/>
      <c r="AL72" s="86"/>
      <c r="AM72" s="86"/>
      <c r="AN72" s="86"/>
      <c r="AO72" s="86"/>
      <c r="AP72" s="86"/>
      <c r="AQ72" s="86"/>
      <c r="AR72" s="86"/>
      <c r="AS72" s="86"/>
      <c r="AT72" s="86"/>
      <c r="AU72" s="86"/>
      <c r="AV72" s="86"/>
      <c r="AW72" s="86"/>
      <c r="AX72" s="86"/>
      <c r="AY72" s="86"/>
      <c r="AZ72" s="85"/>
      <c r="BA72" s="85"/>
      <c r="BB72" s="85"/>
      <c r="BC72" s="85"/>
      <c r="BD72" s="85"/>
      <c r="BE72" s="85"/>
      <c r="BF72" s="85"/>
      <c r="BG72" s="85"/>
      <c r="BH72" s="85"/>
      <c r="BI72" s="85"/>
    </row>
    <row r="73" spans="1:61" s="200" customFormat="1">
      <c r="A73" s="70"/>
      <c r="AH73" s="86"/>
      <c r="AI73" s="86"/>
      <c r="AJ73" s="86"/>
      <c r="AK73" s="86"/>
      <c r="AL73" s="86"/>
      <c r="AM73" s="86"/>
      <c r="AN73" s="86"/>
      <c r="AO73" s="86"/>
      <c r="AP73" s="86"/>
      <c r="AQ73" s="86"/>
      <c r="AR73" s="86"/>
      <c r="AS73" s="86"/>
      <c r="AT73" s="86"/>
      <c r="AU73" s="86"/>
      <c r="AV73" s="86"/>
      <c r="AW73" s="86"/>
      <c r="AX73" s="86"/>
      <c r="AY73" s="86"/>
      <c r="AZ73" s="85"/>
      <c r="BA73" s="85"/>
      <c r="BB73" s="85"/>
      <c r="BC73" s="85"/>
      <c r="BD73" s="85"/>
      <c r="BE73" s="85"/>
      <c r="BF73" s="85"/>
      <c r="BG73" s="85"/>
      <c r="BH73" s="85"/>
      <c r="BI73" s="85"/>
    </row>
    <row r="74" spans="1:61" s="200" customFormat="1">
      <c r="A74" s="70"/>
      <c r="AH74" s="86"/>
      <c r="AI74" s="86"/>
      <c r="AJ74" s="86"/>
      <c r="AK74" s="86"/>
      <c r="AL74" s="86"/>
      <c r="AM74" s="86"/>
      <c r="AN74" s="86"/>
      <c r="AO74" s="86"/>
      <c r="AP74" s="86"/>
      <c r="AQ74" s="86"/>
      <c r="AR74" s="86"/>
      <c r="AS74" s="86"/>
      <c r="AT74" s="86"/>
      <c r="AU74" s="86"/>
      <c r="AV74" s="86"/>
      <c r="AW74" s="86"/>
      <c r="AX74" s="86"/>
      <c r="AY74" s="86"/>
      <c r="AZ74" s="85"/>
      <c r="BA74" s="85"/>
      <c r="BB74" s="85"/>
      <c r="BC74" s="85"/>
      <c r="BD74" s="85"/>
      <c r="BE74" s="85"/>
      <c r="BF74" s="85"/>
      <c r="BG74" s="85"/>
      <c r="BH74" s="85"/>
      <c r="BI74" s="85"/>
    </row>
    <row r="75" spans="1:61" s="200" customFormat="1">
      <c r="A75" s="70"/>
      <c r="AH75" s="86"/>
      <c r="AI75" s="86"/>
      <c r="AJ75" s="86"/>
      <c r="AK75" s="86"/>
      <c r="AL75" s="86"/>
      <c r="AM75" s="86"/>
      <c r="AN75" s="86"/>
      <c r="AO75" s="86"/>
      <c r="AP75" s="86"/>
      <c r="AQ75" s="86"/>
      <c r="AR75" s="86"/>
      <c r="AS75" s="86"/>
      <c r="AT75" s="86"/>
      <c r="AU75" s="86"/>
      <c r="AV75" s="86"/>
      <c r="AW75" s="86"/>
      <c r="AX75" s="86"/>
      <c r="AY75" s="86"/>
      <c r="AZ75" s="85"/>
      <c r="BA75" s="85"/>
      <c r="BB75" s="85"/>
      <c r="BC75" s="85"/>
      <c r="BD75" s="85"/>
      <c r="BE75" s="85"/>
      <c r="BF75" s="85"/>
      <c r="BG75" s="85"/>
      <c r="BH75" s="85"/>
      <c r="BI75" s="85"/>
    </row>
    <row r="76" spans="1:61" s="200" customFormat="1">
      <c r="A76" s="70"/>
      <c r="AH76" s="86"/>
      <c r="AI76" s="86"/>
      <c r="AJ76" s="86"/>
      <c r="AK76" s="86"/>
      <c r="AL76" s="86"/>
      <c r="AM76" s="86"/>
      <c r="AN76" s="86"/>
      <c r="AO76" s="86"/>
      <c r="AP76" s="86"/>
      <c r="AQ76" s="86"/>
      <c r="AR76" s="86"/>
      <c r="AS76" s="86"/>
      <c r="AT76" s="86"/>
      <c r="AU76" s="86"/>
      <c r="AV76" s="86"/>
      <c r="AW76" s="86"/>
      <c r="AX76" s="86"/>
      <c r="AY76" s="86"/>
      <c r="AZ76" s="85"/>
      <c r="BA76" s="85"/>
      <c r="BB76" s="85"/>
      <c r="BC76" s="85"/>
      <c r="BD76" s="85"/>
      <c r="BE76" s="85"/>
      <c r="BF76" s="85"/>
      <c r="BG76" s="85"/>
      <c r="BH76" s="85"/>
      <c r="BI76" s="85"/>
    </row>
    <row r="77" spans="1:61" s="200" customFormat="1">
      <c r="A77" s="70"/>
      <c r="AH77" s="86"/>
      <c r="AI77" s="86"/>
      <c r="AJ77" s="86"/>
      <c r="AK77" s="86"/>
      <c r="AL77" s="86"/>
      <c r="AM77" s="86"/>
      <c r="AN77" s="86"/>
      <c r="AO77" s="86"/>
      <c r="AP77" s="86"/>
      <c r="AQ77" s="86"/>
      <c r="AR77" s="86"/>
      <c r="AS77" s="86"/>
      <c r="AT77" s="86"/>
      <c r="AU77" s="86"/>
      <c r="AV77" s="86"/>
      <c r="AW77" s="86"/>
      <c r="AX77" s="86"/>
      <c r="AY77" s="86"/>
      <c r="AZ77" s="85"/>
      <c r="BA77" s="85"/>
      <c r="BB77" s="85"/>
      <c r="BC77" s="85"/>
      <c r="BD77" s="85"/>
      <c r="BE77" s="85"/>
      <c r="BF77" s="85"/>
      <c r="BG77" s="85"/>
      <c r="BH77" s="85"/>
      <c r="BI77" s="85"/>
    </row>
    <row r="78" spans="1:61" s="200" customFormat="1">
      <c r="A78" s="70"/>
      <c r="AH78" s="86"/>
      <c r="AI78" s="86"/>
      <c r="AJ78" s="86"/>
      <c r="AK78" s="86"/>
      <c r="AL78" s="86"/>
      <c r="AM78" s="86"/>
      <c r="AN78" s="86"/>
      <c r="AO78" s="86"/>
      <c r="AP78" s="86"/>
      <c r="AQ78" s="86"/>
      <c r="AR78" s="86"/>
      <c r="AS78" s="86"/>
      <c r="AT78" s="86"/>
      <c r="AU78" s="86"/>
      <c r="AV78" s="86"/>
      <c r="AW78" s="86"/>
      <c r="AX78" s="86"/>
      <c r="AY78" s="86"/>
      <c r="AZ78" s="85"/>
      <c r="BA78" s="85"/>
      <c r="BB78" s="85"/>
      <c r="BC78" s="85"/>
      <c r="BD78" s="85"/>
      <c r="BE78" s="85"/>
      <c r="BF78" s="85"/>
      <c r="BG78" s="85"/>
      <c r="BH78" s="85"/>
      <c r="BI78" s="85"/>
    </row>
    <row r="79" spans="1:61" s="200" customFormat="1">
      <c r="A79" s="70"/>
      <c r="AH79" s="86"/>
      <c r="AI79" s="86"/>
      <c r="AJ79" s="86"/>
      <c r="AK79" s="86"/>
      <c r="AL79" s="86"/>
      <c r="AM79" s="86"/>
      <c r="AN79" s="86"/>
      <c r="AO79" s="86"/>
      <c r="AP79" s="86"/>
      <c r="AQ79" s="86"/>
      <c r="AR79" s="86"/>
      <c r="AS79" s="86"/>
      <c r="AT79" s="86"/>
      <c r="AU79" s="86"/>
      <c r="AV79" s="86"/>
      <c r="AW79" s="86"/>
      <c r="AX79" s="86"/>
      <c r="AY79" s="86"/>
      <c r="AZ79" s="85"/>
      <c r="BA79" s="85"/>
      <c r="BB79" s="85"/>
      <c r="BC79" s="85"/>
      <c r="BD79" s="85"/>
      <c r="BE79" s="85"/>
      <c r="BF79" s="85"/>
      <c r="BG79" s="85"/>
      <c r="BH79" s="85"/>
      <c r="BI79" s="85"/>
    </row>
    <row r="80" spans="1:61" s="200" customFormat="1">
      <c r="A80" s="70"/>
      <c r="AH80" s="86"/>
      <c r="AI80" s="86"/>
      <c r="AJ80" s="86"/>
      <c r="AK80" s="86"/>
      <c r="AL80" s="86"/>
      <c r="AM80" s="86"/>
      <c r="AN80" s="86"/>
      <c r="AO80" s="86"/>
      <c r="AP80" s="86"/>
      <c r="AQ80" s="86"/>
      <c r="AR80" s="86"/>
      <c r="AS80" s="86"/>
      <c r="AT80" s="86"/>
      <c r="AU80" s="86"/>
      <c r="AV80" s="86"/>
      <c r="AW80" s="86"/>
      <c r="AX80" s="86"/>
      <c r="AY80" s="86"/>
      <c r="AZ80" s="85"/>
      <c r="BA80" s="85"/>
      <c r="BB80" s="85"/>
      <c r="BC80" s="85"/>
      <c r="BD80" s="85"/>
      <c r="BE80" s="85"/>
      <c r="BF80" s="85"/>
      <c r="BG80" s="85"/>
      <c r="BH80" s="85"/>
      <c r="BI80" s="85"/>
    </row>
    <row r="81" spans="1:61" s="200" customFormat="1">
      <c r="A81" s="70"/>
      <c r="AH81" s="86"/>
      <c r="AI81" s="86"/>
      <c r="AJ81" s="86"/>
      <c r="AK81" s="86"/>
      <c r="AL81" s="86"/>
      <c r="AM81" s="86"/>
      <c r="AN81" s="86"/>
      <c r="AO81" s="86"/>
      <c r="AP81" s="86"/>
      <c r="AQ81" s="86"/>
      <c r="AR81" s="86"/>
      <c r="AS81" s="86"/>
      <c r="AT81" s="86"/>
      <c r="AU81" s="86"/>
      <c r="AV81" s="86"/>
      <c r="AW81" s="86"/>
      <c r="AX81" s="86"/>
      <c r="AY81" s="86"/>
      <c r="AZ81" s="85"/>
      <c r="BA81" s="85"/>
      <c r="BB81" s="85"/>
      <c r="BC81" s="85"/>
      <c r="BD81" s="85"/>
      <c r="BE81" s="85"/>
      <c r="BF81" s="85"/>
      <c r="BG81" s="85"/>
      <c r="BH81" s="85"/>
      <c r="BI81" s="85"/>
    </row>
    <row r="82" spans="1:61" s="200" customFormat="1">
      <c r="A82" s="70"/>
      <c r="AH82" s="86"/>
      <c r="AI82" s="86"/>
      <c r="AJ82" s="86"/>
      <c r="AK82" s="86"/>
      <c r="AL82" s="86"/>
      <c r="AM82" s="86"/>
      <c r="AN82" s="86"/>
      <c r="AO82" s="86"/>
      <c r="AP82" s="86"/>
      <c r="AQ82" s="86"/>
      <c r="AR82" s="86"/>
      <c r="AS82" s="86"/>
      <c r="AT82" s="86"/>
      <c r="AU82" s="86"/>
      <c r="AV82" s="86"/>
      <c r="AW82" s="86"/>
      <c r="AX82" s="86"/>
      <c r="AY82" s="86"/>
      <c r="AZ82" s="85"/>
      <c r="BA82" s="85"/>
      <c r="BB82" s="85"/>
      <c r="BC82" s="85"/>
      <c r="BD82" s="85"/>
      <c r="BE82" s="85"/>
      <c r="BF82" s="85"/>
      <c r="BG82" s="85"/>
      <c r="BH82" s="85"/>
      <c r="BI82" s="85"/>
    </row>
    <row r="83" spans="1:61" s="200" customFormat="1">
      <c r="A83" s="70"/>
      <c r="AH83" s="86"/>
      <c r="AI83" s="86"/>
      <c r="AJ83" s="86"/>
      <c r="AK83" s="86"/>
      <c r="AL83" s="86"/>
      <c r="AM83" s="86"/>
      <c r="AN83" s="86"/>
      <c r="AO83" s="86"/>
      <c r="AP83" s="86"/>
      <c r="AQ83" s="86"/>
      <c r="AR83" s="86"/>
      <c r="AS83" s="86"/>
      <c r="AT83" s="86"/>
      <c r="AU83" s="86"/>
      <c r="AV83" s="86"/>
      <c r="AW83" s="86"/>
      <c r="AX83" s="86"/>
      <c r="AY83" s="86"/>
      <c r="AZ83" s="85"/>
      <c r="BA83" s="85"/>
      <c r="BB83" s="85"/>
      <c r="BC83" s="85"/>
      <c r="BD83" s="85"/>
      <c r="BE83" s="85"/>
      <c r="BF83" s="85"/>
      <c r="BG83" s="85"/>
      <c r="BH83" s="85"/>
      <c r="BI83" s="85"/>
    </row>
    <row r="84" spans="1:61" s="200" customFormat="1">
      <c r="A84" s="70"/>
      <c r="AH84" s="86"/>
      <c r="AI84" s="86"/>
      <c r="AJ84" s="86"/>
      <c r="AK84" s="86"/>
      <c r="AL84" s="86"/>
      <c r="AM84" s="86"/>
      <c r="AN84" s="86"/>
      <c r="AO84" s="86"/>
      <c r="AP84" s="86"/>
      <c r="AQ84" s="86"/>
      <c r="AR84" s="86"/>
      <c r="AS84" s="86"/>
      <c r="AT84" s="86"/>
      <c r="AU84" s="86"/>
      <c r="AV84" s="86"/>
      <c r="AW84" s="86"/>
      <c r="AX84" s="86"/>
      <c r="AY84" s="86"/>
      <c r="AZ84" s="85"/>
      <c r="BA84" s="85"/>
      <c r="BB84" s="85"/>
      <c r="BC84" s="85"/>
      <c r="BD84" s="85"/>
      <c r="BE84" s="85"/>
      <c r="BF84" s="85"/>
      <c r="BG84" s="85"/>
      <c r="BH84" s="85"/>
      <c r="BI84" s="85"/>
    </row>
    <row r="85" spans="1:61" s="200" customFormat="1">
      <c r="A85" s="70"/>
      <c r="AH85" s="86"/>
      <c r="AI85" s="86"/>
      <c r="AJ85" s="86"/>
      <c r="AK85" s="86"/>
      <c r="AL85" s="86"/>
      <c r="AM85" s="86"/>
      <c r="AN85" s="86"/>
      <c r="AO85" s="86"/>
      <c r="AP85" s="86"/>
      <c r="AQ85" s="86"/>
      <c r="AR85" s="86"/>
      <c r="AS85" s="86"/>
      <c r="AT85" s="86"/>
      <c r="AU85" s="86"/>
      <c r="AV85" s="86"/>
      <c r="AW85" s="86"/>
      <c r="AX85" s="86"/>
      <c r="AY85" s="86"/>
      <c r="AZ85" s="85"/>
      <c r="BA85" s="85"/>
      <c r="BB85" s="85"/>
      <c r="BC85" s="85"/>
      <c r="BD85" s="85"/>
      <c r="BE85" s="85"/>
      <c r="BF85" s="85"/>
      <c r="BG85" s="85"/>
      <c r="BH85" s="85"/>
      <c r="BI85" s="85"/>
    </row>
    <row r="86" spans="1:61" s="200" customFormat="1">
      <c r="A86" s="70"/>
      <c r="AH86" s="86"/>
      <c r="AI86" s="86"/>
      <c r="AJ86" s="86"/>
      <c r="AK86" s="86"/>
      <c r="AL86" s="86"/>
      <c r="AM86" s="86"/>
      <c r="AN86" s="86"/>
      <c r="AO86" s="86"/>
      <c r="AP86" s="86"/>
      <c r="AQ86" s="86"/>
      <c r="AR86" s="86"/>
      <c r="AS86" s="86"/>
      <c r="AT86" s="86"/>
      <c r="AU86" s="86"/>
      <c r="AV86" s="86"/>
      <c r="AW86" s="86"/>
      <c r="AX86" s="86"/>
      <c r="AY86" s="86"/>
      <c r="AZ86" s="85"/>
      <c r="BA86" s="85"/>
      <c r="BB86" s="85"/>
      <c r="BC86" s="85"/>
      <c r="BD86" s="85"/>
      <c r="BE86" s="85"/>
      <c r="BF86" s="85"/>
      <c r="BG86" s="85"/>
      <c r="BH86" s="85"/>
      <c r="BI86" s="85"/>
    </row>
    <row r="87" spans="1:61" s="200" customFormat="1">
      <c r="A87" s="70"/>
      <c r="AH87" s="86"/>
      <c r="AI87" s="86"/>
      <c r="AJ87" s="86"/>
      <c r="AK87" s="86"/>
      <c r="AL87" s="86"/>
      <c r="AM87" s="86"/>
      <c r="AN87" s="86"/>
      <c r="AO87" s="86"/>
      <c r="AP87" s="86"/>
      <c r="AQ87" s="86"/>
      <c r="AR87" s="86"/>
      <c r="AS87" s="86"/>
      <c r="AT87" s="86"/>
      <c r="AU87" s="86"/>
      <c r="AV87" s="86"/>
      <c r="AW87" s="86"/>
      <c r="AX87" s="86"/>
      <c r="AY87" s="86"/>
      <c r="AZ87" s="85"/>
      <c r="BA87" s="85"/>
      <c r="BB87" s="85"/>
      <c r="BC87" s="85"/>
      <c r="BD87" s="85"/>
      <c r="BE87" s="85"/>
      <c r="BF87" s="85"/>
      <c r="BG87" s="85"/>
      <c r="BH87" s="85"/>
      <c r="BI87" s="85"/>
    </row>
    <row r="88" spans="1:61" s="200" customFormat="1">
      <c r="A88" s="70"/>
      <c r="AH88" s="86"/>
      <c r="AI88" s="86"/>
      <c r="AJ88" s="86"/>
      <c r="AK88" s="86"/>
      <c r="AL88" s="86"/>
      <c r="AM88" s="86"/>
      <c r="AN88" s="86"/>
      <c r="AO88" s="86"/>
      <c r="AP88" s="86"/>
      <c r="AQ88" s="86"/>
      <c r="AR88" s="86"/>
      <c r="AS88" s="86"/>
      <c r="AT88" s="86"/>
      <c r="AU88" s="86"/>
      <c r="AV88" s="86"/>
      <c r="AW88" s="86"/>
      <c r="AX88" s="86"/>
      <c r="AY88" s="86"/>
      <c r="AZ88" s="85"/>
      <c r="BA88" s="85"/>
      <c r="BB88" s="85"/>
      <c r="BC88" s="85"/>
      <c r="BD88" s="85"/>
      <c r="BE88" s="85"/>
      <c r="BF88" s="85"/>
      <c r="BG88" s="85"/>
      <c r="BH88" s="85"/>
      <c r="BI88" s="85"/>
    </row>
    <row r="89" spans="1:61" s="200" customFormat="1">
      <c r="A89" s="70"/>
      <c r="AH89" s="86"/>
      <c r="AI89" s="86"/>
      <c r="AJ89" s="86"/>
      <c r="AK89" s="86"/>
      <c r="AL89" s="86"/>
      <c r="AM89" s="86"/>
      <c r="AN89" s="86"/>
      <c r="AO89" s="86"/>
      <c r="AP89" s="86"/>
      <c r="AQ89" s="86"/>
      <c r="AR89" s="86"/>
      <c r="AS89" s="86"/>
      <c r="AT89" s="86"/>
      <c r="AU89" s="86"/>
      <c r="AV89" s="86"/>
      <c r="AW89" s="86"/>
      <c r="AX89" s="86"/>
      <c r="AY89" s="86"/>
      <c r="AZ89" s="85"/>
      <c r="BA89" s="85"/>
      <c r="BB89" s="85"/>
      <c r="BC89" s="85"/>
      <c r="BD89" s="85"/>
      <c r="BE89" s="85"/>
      <c r="BF89" s="85"/>
      <c r="BG89" s="85"/>
      <c r="BH89" s="85"/>
      <c r="BI89" s="85"/>
    </row>
    <row r="90" spans="1:61" s="200" customFormat="1">
      <c r="A90" s="70"/>
      <c r="AH90" s="86"/>
      <c r="AI90" s="86"/>
      <c r="AJ90" s="86"/>
      <c r="AK90" s="86"/>
      <c r="AL90" s="86"/>
      <c r="AM90" s="86"/>
      <c r="AN90" s="86"/>
      <c r="AO90" s="86"/>
      <c r="AP90" s="86"/>
      <c r="AQ90" s="86"/>
      <c r="AR90" s="86"/>
      <c r="AS90" s="86"/>
      <c r="AT90" s="86"/>
      <c r="AU90" s="86"/>
      <c r="AV90" s="86"/>
      <c r="AW90" s="86"/>
      <c r="AX90" s="86"/>
      <c r="AY90" s="86"/>
      <c r="AZ90" s="85"/>
      <c r="BA90" s="85"/>
      <c r="BB90" s="85"/>
      <c r="BC90" s="85"/>
      <c r="BD90" s="85"/>
      <c r="BE90" s="85"/>
      <c r="BF90" s="85"/>
      <c r="BG90" s="85"/>
      <c r="BH90" s="85"/>
      <c r="BI90" s="85"/>
    </row>
    <row r="91" spans="1:61" s="200" customFormat="1">
      <c r="A91" s="70"/>
      <c r="AH91" s="86"/>
      <c r="AI91" s="86"/>
      <c r="AJ91" s="86"/>
      <c r="AK91" s="86"/>
      <c r="AL91" s="86"/>
      <c r="AM91" s="86"/>
      <c r="AN91" s="86"/>
      <c r="AO91" s="86"/>
      <c r="AP91" s="86"/>
      <c r="AQ91" s="86"/>
      <c r="AR91" s="86"/>
      <c r="AS91" s="86"/>
      <c r="AT91" s="86"/>
      <c r="AU91" s="86"/>
      <c r="AV91" s="86"/>
      <c r="AW91" s="86"/>
      <c r="AX91" s="86"/>
      <c r="AY91" s="86"/>
      <c r="AZ91" s="85"/>
      <c r="BA91" s="85"/>
      <c r="BB91" s="85"/>
      <c r="BC91" s="85"/>
      <c r="BD91" s="85"/>
      <c r="BE91" s="85"/>
      <c r="BF91" s="85"/>
      <c r="BG91" s="85"/>
      <c r="BH91" s="85"/>
      <c r="BI91" s="85"/>
    </row>
    <row r="92" spans="1:61" s="200" customFormat="1">
      <c r="A92" s="70"/>
      <c r="AH92" s="86"/>
      <c r="AI92" s="86"/>
      <c r="AJ92" s="86"/>
      <c r="AK92" s="86"/>
      <c r="AL92" s="86"/>
      <c r="AM92" s="86"/>
      <c r="AN92" s="86"/>
      <c r="AO92" s="86"/>
      <c r="AP92" s="86"/>
      <c r="AQ92" s="86"/>
      <c r="AR92" s="86"/>
      <c r="AS92" s="86"/>
      <c r="AT92" s="86"/>
      <c r="AU92" s="86"/>
      <c r="AV92" s="86"/>
      <c r="AW92" s="86"/>
      <c r="AX92" s="86"/>
      <c r="AY92" s="86"/>
      <c r="AZ92" s="85"/>
      <c r="BA92" s="85"/>
      <c r="BB92" s="85"/>
      <c r="BC92" s="85"/>
      <c r="BD92" s="85"/>
      <c r="BE92" s="85"/>
      <c r="BF92" s="85"/>
      <c r="BG92" s="85"/>
      <c r="BH92" s="85"/>
      <c r="BI92" s="85"/>
    </row>
    <row r="93" spans="1:61" s="200" customFormat="1">
      <c r="A93" s="70"/>
      <c r="AH93" s="86"/>
      <c r="AI93" s="86"/>
      <c r="AJ93" s="86"/>
      <c r="AK93" s="86"/>
      <c r="AL93" s="86"/>
      <c r="AM93" s="86"/>
      <c r="AN93" s="86"/>
      <c r="AO93" s="86"/>
      <c r="AP93" s="86"/>
      <c r="AQ93" s="86"/>
      <c r="AR93" s="86"/>
      <c r="AS93" s="86"/>
      <c r="AT93" s="86"/>
      <c r="AU93" s="86"/>
      <c r="AV93" s="86"/>
      <c r="AW93" s="86"/>
      <c r="AX93" s="86"/>
      <c r="AY93" s="86"/>
      <c r="AZ93" s="85"/>
      <c r="BA93" s="85"/>
      <c r="BB93" s="85"/>
      <c r="BC93" s="85"/>
      <c r="BD93" s="85"/>
      <c r="BE93" s="85"/>
      <c r="BF93" s="85"/>
      <c r="BG93" s="85"/>
      <c r="BH93" s="85"/>
      <c r="BI93" s="85"/>
    </row>
    <row r="94" spans="1:61" s="200" customFormat="1">
      <c r="A94" s="70"/>
      <c r="AH94" s="86"/>
      <c r="AI94" s="86"/>
      <c r="AJ94" s="86"/>
      <c r="AK94" s="86"/>
      <c r="AL94" s="86"/>
      <c r="AM94" s="86"/>
      <c r="AN94" s="86"/>
      <c r="AO94" s="86"/>
      <c r="AP94" s="86"/>
      <c r="AQ94" s="86"/>
      <c r="AR94" s="86"/>
      <c r="AS94" s="86"/>
      <c r="AT94" s="86"/>
      <c r="AU94" s="86"/>
      <c r="AV94" s="86"/>
      <c r="AW94" s="86"/>
      <c r="AX94" s="86"/>
      <c r="AY94" s="86"/>
      <c r="AZ94" s="85"/>
      <c r="BA94" s="85"/>
      <c r="BB94" s="85"/>
      <c r="BC94" s="85"/>
      <c r="BD94" s="85"/>
      <c r="BE94" s="85"/>
      <c r="BF94" s="85"/>
      <c r="BG94" s="85"/>
      <c r="BH94" s="85"/>
      <c r="BI94" s="85"/>
    </row>
    <row r="95" spans="1:61" s="200" customFormat="1">
      <c r="A95" s="70"/>
      <c r="AH95" s="86"/>
      <c r="AI95" s="86"/>
      <c r="AJ95" s="86"/>
      <c r="AK95" s="86"/>
      <c r="AL95" s="86"/>
      <c r="AM95" s="86"/>
      <c r="AN95" s="86"/>
      <c r="AO95" s="86"/>
      <c r="AP95" s="86"/>
      <c r="AQ95" s="86"/>
      <c r="AR95" s="86"/>
      <c r="AS95" s="86"/>
      <c r="AT95" s="86"/>
      <c r="AU95" s="86"/>
      <c r="AV95" s="86"/>
      <c r="AW95" s="86"/>
      <c r="AX95" s="86"/>
      <c r="AY95" s="86"/>
      <c r="AZ95" s="85"/>
      <c r="BA95" s="85"/>
      <c r="BB95" s="85"/>
      <c r="BC95" s="85"/>
      <c r="BD95" s="85"/>
      <c r="BE95" s="85"/>
      <c r="BF95" s="85"/>
      <c r="BG95" s="85"/>
      <c r="BH95" s="85"/>
      <c r="BI95" s="85"/>
    </row>
    <row r="96" spans="1:61" s="200" customFormat="1">
      <c r="A96" s="70"/>
      <c r="AH96" s="86"/>
      <c r="AI96" s="86"/>
      <c r="AJ96" s="86"/>
      <c r="AK96" s="86"/>
      <c r="AL96" s="86"/>
      <c r="AM96" s="86"/>
      <c r="AN96" s="86"/>
      <c r="AO96" s="86"/>
      <c r="AP96" s="86"/>
      <c r="AQ96" s="86"/>
      <c r="AR96" s="86"/>
      <c r="AS96" s="86"/>
      <c r="AT96" s="86"/>
      <c r="AU96" s="86"/>
      <c r="AV96" s="86"/>
      <c r="AW96" s="86"/>
      <c r="AX96" s="86"/>
      <c r="AY96" s="86"/>
      <c r="AZ96" s="85"/>
      <c r="BA96" s="85"/>
      <c r="BB96" s="85"/>
      <c r="BC96" s="85"/>
      <c r="BD96" s="85"/>
      <c r="BE96" s="85"/>
      <c r="BF96" s="85"/>
      <c r="BG96" s="85"/>
      <c r="BH96" s="85"/>
      <c r="BI96" s="85"/>
    </row>
    <row r="97" spans="1:61" s="200" customFormat="1">
      <c r="A97" s="70"/>
      <c r="AH97" s="86"/>
      <c r="AI97" s="86"/>
      <c r="AJ97" s="86"/>
      <c r="AK97" s="86"/>
      <c r="AL97" s="86"/>
      <c r="AM97" s="86"/>
      <c r="AN97" s="86"/>
      <c r="AO97" s="86"/>
      <c r="AP97" s="86"/>
      <c r="AQ97" s="86"/>
      <c r="AR97" s="86"/>
      <c r="AS97" s="86"/>
      <c r="AT97" s="86"/>
      <c r="AU97" s="86"/>
      <c r="AV97" s="86"/>
      <c r="AW97" s="86"/>
      <c r="AX97" s="86"/>
      <c r="AY97" s="86"/>
      <c r="AZ97" s="85"/>
      <c r="BA97" s="85"/>
      <c r="BB97" s="85"/>
      <c r="BC97" s="85"/>
      <c r="BD97" s="85"/>
      <c r="BE97" s="85"/>
      <c r="BF97" s="85"/>
      <c r="BG97" s="85"/>
      <c r="BH97" s="85"/>
      <c r="BI97" s="85"/>
    </row>
    <row r="98" spans="1:61" s="200" customFormat="1">
      <c r="A98" s="70"/>
      <c r="AH98" s="86"/>
      <c r="AI98" s="86"/>
      <c r="AJ98" s="86"/>
      <c r="AK98" s="86"/>
      <c r="AL98" s="86"/>
      <c r="AM98" s="86"/>
      <c r="AN98" s="86"/>
      <c r="AO98" s="86"/>
      <c r="AP98" s="86"/>
      <c r="AQ98" s="86"/>
      <c r="AR98" s="86"/>
      <c r="AS98" s="86"/>
      <c r="AT98" s="86"/>
      <c r="AU98" s="86"/>
      <c r="AV98" s="86"/>
      <c r="AW98" s="86"/>
      <c r="AX98" s="86"/>
      <c r="AY98" s="86"/>
      <c r="AZ98" s="85"/>
      <c r="BA98" s="85"/>
      <c r="BB98" s="85"/>
      <c r="BC98" s="85"/>
      <c r="BD98" s="85"/>
      <c r="BE98" s="85"/>
      <c r="BF98" s="85"/>
      <c r="BG98" s="85"/>
      <c r="BH98" s="85"/>
      <c r="BI98" s="85"/>
    </row>
    <row r="99" spans="1:61" s="200" customFormat="1">
      <c r="A99" s="70"/>
      <c r="AH99" s="86"/>
      <c r="AI99" s="86"/>
      <c r="AJ99" s="86"/>
      <c r="AK99" s="86"/>
      <c r="AL99" s="86"/>
      <c r="AM99" s="86"/>
      <c r="AN99" s="86"/>
      <c r="AO99" s="86"/>
      <c r="AP99" s="86"/>
      <c r="AQ99" s="86"/>
      <c r="AR99" s="86"/>
      <c r="AS99" s="86"/>
      <c r="AT99" s="86"/>
      <c r="AU99" s="86"/>
      <c r="AV99" s="86"/>
      <c r="AW99" s="86"/>
      <c r="AX99" s="86"/>
      <c r="AY99" s="86"/>
      <c r="AZ99" s="85"/>
      <c r="BA99" s="85"/>
      <c r="BB99" s="85"/>
      <c r="BC99" s="85"/>
      <c r="BD99" s="85"/>
      <c r="BE99" s="85"/>
      <c r="BF99" s="85"/>
      <c r="BG99" s="85"/>
      <c r="BH99" s="85"/>
      <c r="BI99" s="85"/>
    </row>
    <row r="100" spans="1:61" s="200" customFormat="1">
      <c r="A100" s="70"/>
      <c r="AH100" s="86"/>
      <c r="AI100" s="86"/>
      <c r="AJ100" s="86"/>
      <c r="AK100" s="86"/>
      <c r="AL100" s="86"/>
      <c r="AM100" s="86"/>
      <c r="AN100" s="86"/>
      <c r="AO100" s="86"/>
      <c r="AP100" s="86"/>
      <c r="AQ100" s="86"/>
      <c r="AR100" s="86"/>
      <c r="AS100" s="86"/>
      <c r="AT100" s="86"/>
      <c r="AU100" s="86"/>
      <c r="AV100" s="86"/>
      <c r="AW100" s="86"/>
      <c r="AX100" s="86"/>
      <c r="AY100" s="86"/>
      <c r="AZ100" s="85"/>
      <c r="BA100" s="85"/>
      <c r="BB100" s="85"/>
      <c r="BC100" s="85"/>
      <c r="BD100" s="85"/>
      <c r="BE100" s="85"/>
      <c r="BF100" s="85"/>
      <c r="BG100" s="85"/>
      <c r="BH100" s="85"/>
      <c r="BI100" s="85"/>
    </row>
    <row r="101" spans="1:61" s="200" customFormat="1">
      <c r="A101" s="70"/>
      <c r="AH101" s="86"/>
      <c r="AI101" s="86"/>
      <c r="AJ101" s="86"/>
      <c r="AK101" s="86"/>
      <c r="AL101" s="86"/>
      <c r="AM101" s="86"/>
      <c r="AN101" s="86"/>
      <c r="AO101" s="86"/>
      <c r="AP101" s="86"/>
      <c r="AQ101" s="86"/>
      <c r="AR101" s="86"/>
      <c r="AS101" s="86"/>
      <c r="AT101" s="86"/>
      <c r="AU101" s="86"/>
      <c r="AV101" s="86"/>
      <c r="AW101" s="86"/>
      <c r="AX101" s="86"/>
      <c r="AY101" s="86"/>
      <c r="AZ101" s="85"/>
      <c r="BA101" s="85"/>
      <c r="BB101" s="85"/>
      <c r="BC101" s="85"/>
      <c r="BD101" s="85"/>
      <c r="BE101" s="85"/>
      <c r="BF101" s="85"/>
      <c r="BG101" s="85"/>
      <c r="BH101" s="85"/>
      <c r="BI101" s="85"/>
    </row>
    <row r="102" spans="1:61" s="200" customFormat="1">
      <c r="A102" s="70"/>
      <c r="AH102" s="86"/>
      <c r="AI102" s="86"/>
      <c r="AJ102" s="86"/>
      <c r="AK102" s="86"/>
      <c r="AL102" s="86"/>
      <c r="AM102" s="86"/>
      <c r="AN102" s="86"/>
      <c r="AO102" s="86"/>
      <c r="AP102" s="86"/>
      <c r="AQ102" s="86"/>
      <c r="AR102" s="86"/>
      <c r="AS102" s="86"/>
      <c r="AT102" s="86"/>
      <c r="AU102" s="86"/>
      <c r="AV102" s="86"/>
      <c r="AW102" s="86"/>
      <c r="AX102" s="86"/>
      <c r="AY102" s="86"/>
      <c r="AZ102" s="85"/>
      <c r="BA102" s="85"/>
      <c r="BB102" s="85"/>
      <c r="BC102" s="85"/>
      <c r="BD102" s="85"/>
      <c r="BE102" s="85"/>
      <c r="BF102" s="85"/>
      <c r="BG102" s="85"/>
      <c r="BH102" s="85"/>
      <c r="BI102" s="85"/>
    </row>
    <row r="103" spans="1:61" s="200" customFormat="1">
      <c r="A103" s="70"/>
      <c r="AH103" s="86"/>
      <c r="AI103" s="86"/>
      <c r="AJ103" s="86"/>
      <c r="AK103" s="86"/>
      <c r="AL103" s="86"/>
      <c r="AM103" s="86"/>
      <c r="AN103" s="86"/>
      <c r="AO103" s="86"/>
      <c r="AP103" s="86"/>
      <c r="AQ103" s="86"/>
      <c r="AR103" s="86"/>
      <c r="AS103" s="86"/>
      <c r="AT103" s="86"/>
      <c r="AU103" s="86"/>
      <c r="AV103" s="86"/>
      <c r="AW103" s="86"/>
      <c r="AX103" s="86"/>
      <c r="AY103" s="86"/>
      <c r="AZ103" s="85"/>
      <c r="BA103" s="85"/>
      <c r="BB103" s="85"/>
      <c r="BC103" s="85"/>
      <c r="BD103" s="85"/>
      <c r="BE103" s="85"/>
      <c r="BF103" s="85"/>
      <c r="BG103" s="85"/>
      <c r="BH103" s="85"/>
      <c r="BI103" s="85"/>
    </row>
    <row r="104" spans="1:61" s="200" customFormat="1">
      <c r="A104" s="70"/>
      <c r="AH104" s="86"/>
      <c r="AI104" s="86"/>
      <c r="AJ104" s="86"/>
      <c r="AK104" s="86"/>
      <c r="AL104" s="86"/>
      <c r="AM104" s="86"/>
      <c r="AN104" s="86"/>
      <c r="AO104" s="86"/>
      <c r="AP104" s="86"/>
      <c r="AQ104" s="86"/>
      <c r="AR104" s="86"/>
      <c r="AS104" s="86"/>
      <c r="AT104" s="86"/>
      <c r="AU104" s="86"/>
      <c r="AV104" s="86"/>
      <c r="AW104" s="86"/>
      <c r="AX104" s="86"/>
      <c r="AY104" s="86"/>
      <c r="AZ104" s="85"/>
      <c r="BA104" s="85"/>
      <c r="BB104" s="85"/>
      <c r="BC104" s="85"/>
      <c r="BD104" s="85"/>
      <c r="BE104" s="85"/>
      <c r="BF104" s="85"/>
      <c r="BG104" s="85"/>
      <c r="BH104" s="85"/>
      <c r="BI104" s="85"/>
    </row>
    <row r="105" spans="1:61" s="200" customFormat="1">
      <c r="A105" s="70"/>
      <c r="AH105" s="86"/>
      <c r="AI105" s="86"/>
      <c r="AJ105" s="86"/>
      <c r="AK105" s="86"/>
      <c r="AL105" s="86"/>
      <c r="AM105" s="86"/>
      <c r="AN105" s="86"/>
      <c r="AO105" s="86"/>
      <c r="AP105" s="86"/>
      <c r="AQ105" s="86"/>
      <c r="AR105" s="86"/>
      <c r="AS105" s="86"/>
      <c r="AT105" s="86"/>
      <c r="AU105" s="86"/>
      <c r="AV105" s="86"/>
      <c r="AW105" s="86"/>
      <c r="AX105" s="86"/>
      <c r="AY105" s="86"/>
      <c r="AZ105" s="85"/>
      <c r="BA105" s="85"/>
      <c r="BB105" s="85"/>
      <c r="BC105" s="85"/>
      <c r="BD105" s="85"/>
      <c r="BE105" s="85"/>
      <c r="BF105" s="85"/>
      <c r="BG105" s="85"/>
      <c r="BH105" s="85"/>
      <c r="BI105" s="85"/>
    </row>
    <row r="106" spans="1:61" s="200" customFormat="1">
      <c r="A106" s="70"/>
      <c r="AH106" s="86"/>
      <c r="AI106" s="86"/>
      <c r="AJ106" s="86"/>
      <c r="AK106" s="86"/>
      <c r="AL106" s="86"/>
      <c r="AM106" s="86"/>
      <c r="AN106" s="86"/>
      <c r="AO106" s="86"/>
      <c r="AP106" s="86"/>
      <c r="AQ106" s="86"/>
      <c r="AR106" s="86"/>
      <c r="AS106" s="86"/>
      <c r="AT106" s="86"/>
      <c r="AU106" s="86"/>
      <c r="AV106" s="86"/>
      <c r="AW106" s="86"/>
      <c r="AX106" s="86"/>
      <c r="AY106" s="86"/>
      <c r="AZ106" s="85"/>
      <c r="BA106" s="85"/>
      <c r="BB106" s="85"/>
      <c r="BC106" s="85"/>
      <c r="BD106" s="85"/>
      <c r="BE106" s="85"/>
      <c r="BF106" s="85"/>
      <c r="BG106" s="85"/>
      <c r="BH106" s="85"/>
      <c r="BI106" s="85"/>
    </row>
    <row r="107" spans="1:61" s="200" customFormat="1">
      <c r="A107" s="70"/>
      <c r="AH107" s="86"/>
      <c r="AI107" s="86"/>
      <c r="AJ107" s="86"/>
      <c r="AK107" s="86"/>
      <c r="AL107" s="86"/>
      <c r="AM107" s="86"/>
      <c r="AN107" s="86"/>
      <c r="AO107" s="86"/>
      <c r="AP107" s="86"/>
      <c r="AQ107" s="86"/>
      <c r="AR107" s="86"/>
      <c r="AS107" s="86"/>
      <c r="AT107" s="86"/>
      <c r="AU107" s="86"/>
      <c r="AV107" s="86"/>
      <c r="AW107" s="86"/>
      <c r="AX107" s="86"/>
      <c r="AY107" s="86"/>
      <c r="AZ107" s="85"/>
      <c r="BA107" s="85"/>
      <c r="BB107" s="85"/>
      <c r="BC107" s="85"/>
      <c r="BD107" s="85"/>
      <c r="BE107" s="85"/>
      <c r="BF107" s="85"/>
      <c r="BG107" s="85"/>
      <c r="BH107" s="85"/>
      <c r="BI107" s="85"/>
    </row>
    <row r="108" spans="1:61" s="200" customFormat="1">
      <c r="A108" s="70"/>
      <c r="AH108" s="86"/>
      <c r="AI108" s="86"/>
      <c r="AJ108" s="86"/>
      <c r="AK108" s="86"/>
      <c r="AL108" s="86"/>
      <c r="AM108" s="86"/>
      <c r="AN108" s="86"/>
      <c r="AO108" s="86"/>
      <c r="AP108" s="86"/>
      <c r="AQ108" s="86"/>
      <c r="AR108" s="86"/>
      <c r="AS108" s="86"/>
      <c r="AT108" s="86"/>
      <c r="AU108" s="86"/>
      <c r="AV108" s="86"/>
      <c r="AW108" s="86"/>
      <c r="AX108" s="86"/>
      <c r="AY108" s="86"/>
      <c r="AZ108" s="85"/>
      <c r="BA108" s="85"/>
      <c r="BB108" s="85"/>
      <c r="BC108" s="85"/>
      <c r="BD108" s="85"/>
      <c r="BE108" s="85"/>
      <c r="BF108" s="85"/>
      <c r="BG108" s="85"/>
      <c r="BH108" s="85"/>
      <c r="BI108" s="85"/>
    </row>
    <row r="109" spans="1:61" s="200" customFormat="1">
      <c r="A109" s="70"/>
      <c r="AH109" s="86"/>
      <c r="AI109" s="86"/>
      <c r="AJ109" s="86"/>
      <c r="AK109" s="86"/>
      <c r="AL109" s="86"/>
      <c r="AM109" s="86"/>
      <c r="AN109" s="86"/>
      <c r="AO109" s="86"/>
      <c r="AP109" s="86"/>
      <c r="AQ109" s="86"/>
      <c r="AR109" s="86"/>
      <c r="AS109" s="86"/>
      <c r="AT109" s="86"/>
      <c r="AU109" s="86"/>
      <c r="AV109" s="86"/>
      <c r="AW109" s="86"/>
      <c r="AX109" s="86"/>
      <c r="AY109" s="86"/>
      <c r="AZ109" s="85"/>
      <c r="BA109" s="85"/>
      <c r="BB109" s="85"/>
      <c r="BC109" s="85"/>
      <c r="BD109" s="85"/>
      <c r="BE109" s="85"/>
      <c r="BF109" s="85"/>
      <c r="BG109" s="85"/>
      <c r="BH109" s="85"/>
      <c r="BI109" s="85"/>
    </row>
    <row r="110" spans="1:61" s="200" customFormat="1">
      <c r="A110" s="70"/>
      <c r="AH110" s="86"/>
      <c r="AI110" s="86"/>
      <c r="AJ110" s="86"/>
      <c r="AK110" s="86"/>
      <c r="AL110" s="86"/>
      <c r="AM110" s="86"/>
      <c r="AN110" s="86"/>
      <c r="AO110" s="86"/>
      <c r="AP110" s="86"/>
      <c r="AQ110" s="86"/>
      <c r="AR110" s="86"/>
      <c r="AS110" s="86"/>
      <c r="AT110" s="86"/>
      <c r="AU110" s="86"/>
      <c r="AV110" s="86"/>
      <c r="AW110" s="86"/>
      <c r="AX110" s="86"/>
      <c r="AY110" s="86"/>
      <c r="AZ110" s="85"/>
      <c r="BA110" s="85"/>
      <c r="BB110" s="85"/>
      <c r="BC110" s="85"/>
      <c r="BD110" s="85"/>
      <c r="BE110" s="85"/>
      <c r="BF110" s="85"/>
      <c r="BG110" s="85"/>
      <c r="BH110" s="85"/>
      <c r="BI110" s="85"/>
    </row>
    <row r="111" spans="1:61" s="200" customFormat="1">
      <c r="A111" s="70"/>
      <c r="AH111" s="86"/>
      <c r="AI111" s="86"/>
      <c r="AJ111" s="86"/>
      <c r="AK111" s="86"/>
      <c r="AL111" s="86"/>
      <c r="AM111" s="86"/>
      <c r="AN111" s="86"/>
      <c r="AO111" s="86"/>
      <c r="AP111" s="86"/>
      <c r="AQ111" s="86"/>
      <c r="AR111" s="86"/>
      <c r="AS111" s="86"/>
      <c r="AT111" s="86"/>
      <c r="AU111" s="86"/>
      <c r="AV111" s="86"/>
      <c r="AW111" s="86"/>
      <c r="AX111" s="86"/>
      <c r="AY111" s="86"/>
      <c r="AZ111" s="85"/>
      <c r="BA111" s="85"/>
      <c r="BB111" s="85"/>
      <c r="BC111" s="85"/>
      <c r="BD111" s="85"/>
      <c r="BE111" s="85"/>
      <c r="BF111" s="85"/>
      <c r="BG111" s="85"/>
      <c r="BH111" s="85"/>
      <c r="BI111" s="85"/>
    </row>
    <row r="112" spans="1:61" s="200" customFormat="1">
      <c r="A112" s="70"/>
      <c r="AH112" s="86"/>
      <c r="AI112" s="86"/>
      <c r="AJ112" s="86"/>
      <c r="AK112" s="86"/>
      <c r="AL112" s="86"/>
      <c r="AM112" s="86"/>
      <c r="AN112" s="86"/>
      <c r="AO112" s="86"/>
      <c r="AP112" s="86"/>
      <c r="AQ112" s="86"/>
      <c r="AR112" s="86"/>
      <c r="AS112" s="86"/>
      <c r="AT112" s="86"/>
      <c r="AU112" s="86"/>
      <c r="AV112" s="86"/>
      <c r="AW112" s="86"/>
      <c r="AX112" s="86"/>
      <c r="AY112" s="86"/>
      <c r="AZ112" s="85"/>
      <c r="BA112" s="85"/>
      <c r="BB112" s="85"/>
      <c r="BC112" s="85"/>
      <c r="BD112" s="85"/>
      <c r="BE112" s="85"/>
      <c r="BF112" s="85"/>
      <c r="BG112" s="85"/>
      <c r="BH112" s="85"/>
      <c r="BI112" s="85"/>
    </row>
    <row r="113" spans="1:61" s="200" customFormat="1">
      <c r="A113" s="70"/>
      <c r="AH113" s="86"/>
      <c r="AI113" s="86"/>
      <c r="AJ113" s="86"/>
      <c r="AK113" s="86"/>
      <c r="AL113" s="86"/>
      <c r="AM113" s="86"/>
      <c r="AN113" s="86"/>
      <c r="AO113" s="86"/>
      <c r="AP113" s="86"/>
      <c r="AQ113" s="86"/>
      <c r="AR113" s="86"/>
      <c r="AS113" s="86"/>
      <c r="AT113" s="86"/>
      <c r="AU113" s="86"/>
      <c r="AV113" s="86"/>
      <c r="AW113" s="86"/>
      <c r="AX113" s="86"/>
      <c r="AY113" s="86"/>
      <c r="AZ113" s="85"/>
      <c r="BA113" s="85"/>
      <c r="BB113" s="85"/>
      <c r="BC113" s="85"/>
      <c r="BD113" s="85"/>
      <c r="BE113" s="85"/>
      <c r="BF113" s="85"/>
      <c r="BG113" s="85"/>
      <c r="BH113" s="85"/>
      <c r="BI113" s="85"/>
    </row>
    <row r="114" spans="1:61" s="200" customFormat="1">
      <c r="A114" s="70"/>
      <c r="AH114" s="86"/>
      <c r="AI114" s="86"/>
      <c r="AJ114" s="86"/>
      <c r="AK114" s="86"/>
      <c r="AL114" s="86"/>
      <c r="AM114" s="86"/>
      <c r="AN114" s="86"/>
      <c r="AO114" s="86"/>
      <c r="AP114" s="86"/>
      <c r="AQ114" s="86"/>
      <c r="AR114" s="86"/>
      <c r="AS114" s="86"/>
      <c r="AT114" s="86"/>
      <c r="AU114" s="86"/>
      <c r="AV114" s="86"/>
      <c r="AW114" s="86"/>
      <c r="AX114" s="86"/>
      <c r="AY114" s="86"/>
      <c r="AZ114" s="85"/>
      <c r="BA114" s="85"/>
      <c r="BB114" s="85"/>
      <c r="BC114" s="85"/>
      <c r="BD114" s="85"/>
      <c r="BE114" s="85"/>
      <c r="BF114" s="85"/>
      <c r="BG114" s="85"/>
      <c r="BH114" s="85"/>
      <c r="BI114" s="85"/>
    </row>
    <row r="115" spans="1:61" s="200" customFormat="1">
      <c r="A115" s="70"/>
      <c r="AH115" s="86"/>
      <c r="AI115" s="86"/>
      <c r="AJ115" s="86"/>
      <c r="AK115" s="86"/>
      <c r="AL115" s="86"/>
      <c r="AM115" s="86"/>
      <c r="AN115" s="86"/>
      <c r="AO115" s="86"/>
      <c r="AP115" s="86"/>
      <c r="AQ115" s="86"/>
      <c r="AR115" s="86"/>
      <c r="AS115" s="86"/>
      <c r="AT115" s="86"/>
      <c r="AU115" s="86"/>
      <c r="AV115" s="86"/>
      <c r="AW115" s="86"/>
      <c r="AX115" s="86"/>
      <c r="AY115" s="86"/>
      <c r="AZ115" s="85"/>
      <c r="BA115" s="85"/>
      <c r="BB115" s="85"/>
      <c r="BC115" s="85"/>
      <c r="BD115" s="85"/>
      <c r="BE115" s="85"/>
      <c r="BF115" s="85"/>
      <c r="BG115" s="85"/>
      <c r="BH115" s="85"/>
      <c r="BI115" s="85"/>
    </row>
    <row r="116" spans="1:61" s="200" customFormat="1">
      <c r="A116" s="70"/>
      <c r="AH116" s="86"/>
      <c r="AI116" s="86"/>
      <c r="AJ116" s="86"/>
      <c r="AK116" s="86"/>
      <c r="AL116" s="86"/>
      <c r="AM116" s="86"/>
      <c r="AN116" s="86"/>
      <c r="AO116" s="86"/>
      <c r="AP116" s="86"/>
      <c r="AQ116" s="86"/>
      <c r="AR116" s="86"/>
      <c r="AS116" s="86"/>
      <c r="AT116" s="86"/>
      <c r="AU116" s="86"/>
      <c r="AV116" s="86"/>
      <c r="AW116" s="86"/>
      <c r="AX116" s="86"/>
      <c r="AY116" s="86"/>
      <c r="AZ116" s="85"/>
      <c r="BA116" s="85"/>
      <c r="BB116" s="85"/>
      <c r="BC116" s="85"/>
      <c r="BD116" s="85"/>
      <c r="BE116" s="85"/>
      <c r="BF116" s="85"/>
      <c r="BG116" s="85"/>
      <c r="BH116" s="85"/>
      <c r="BI116" s="85"/>
    </row>
    <row r="117" spans="1:61" s="200" customFormat="1">
      <c r="A117" s="70"/>
      <c r="AH117" s="86"/>
      <c r="AI117" s="86"/>
      <c r="AJ117" s="86"/>
      <c r="AK117" s="86"/>
      <c r="AL117" s="86"/>
      <c r="AM117" s="86"/>
      <c r="AN117" s="86"/>
      <c r="AO117" s="86"/>
      <c r="AP117" s="86"/>
      <c r="AQ117" s="86"/>
      <c r="AR117" s="86"/>
      <c r="AS117" s="86"/>
      <c r="AT117" s="86"/>
      <c r="AU117" s="86"/>
      <c r="AV117" s="86"/>
      <c r="AW117" s="86"/>
      <c r="AX117" s="86"/>
      <c r="AY117" s="86"/>
      <c r="AZ117" s="85"/>
      <c r="BA117" s="85"/>
      <c r="BB117" s="85"/>
      <c r="BC117" s="85"/>
      <c r="BD117" s="85"/>
      <c r="BE117" s="85"/>
      <c r="BF117" s="85"/>
      <c r="BG117" s="85"/>
      <c r="BH117" s="85"/>
      <c r="BI117" s="85"/>
    </row>
    <row r="118" spans="1:61" s="200" customFormat="1">
      <c r="A118" s="70"/>
      <c r="AH118" s="86"/>
      <c r="AI118" s="86"/>
      <c r="AJ118" s="86"/>
      <c r="AK118" s="86"/>
      <c r="AL118" s="86"/>
      <c r="AM118" s="86"/>
      <c r="AN118" s="86"/>
      <c r="AO118" s="86"/>
      <c r="AP118" s="86"/>
      <c r="AQ118" s="86"/>
      <c r="AR118" s="86"/>
      <c r="AS118" s="86"/>
      <c r="AT118" s="86"/>
      <c r="AU118" s="86"/>
      <c r="AV118" s="86"/>
      <c r="AW118" s="86"/>
      <c r="AX118" s="86"/>
      <c r="AY118" s="86"/>
      <c r="AZ118" s="85"/>
      <c r="BA118" s="85"/>
      <c r="BB118" s="85"/>
      <c r="BC118" s="85"/>
      <c r="BD118" s="85"/>
      <c r="BE118" s="85"/>
      <c r="BF118" s="85"/>
      <c r="BG118" s="85"/>
      <c r="BH118" s="85"/>
      <c r="BI118" s="85"/>
    </row>
    <row r="119" spans="1:61" s="200" customFormat="1">
      <c r="A119" s="70"/>
      <c r="AH119" s="86"/>
      <c r="AI119" s="86"/>
      <c r="AJ119" s="86"/>
      <c r="AK119" s="86"/>
      <c r="AL119" s="86"/>
      <c r="AM119" s="86"/>
      <c r="AN119" s="86"/>
      <c r="AO119" s="86"/>
      <c r="AP119" s="86"/>
      <c r="AQ119" s="86"/>
      <c r="AR119" s="86"/>
      <c r="AS119" s="86"/>
      <c r="AT119" s="86"/>
      <c r="AU119" s="86"/>
      <c r="AV119" s="86"/>
      <c r="AW119" s="86"/>
      <c r="AX119" s="86"/>
      <c r="AY119" s="86"/>
      <c r="AZ119" s="85"/>
      <c r="BA119" s="85"/>
      <c r="BB119" s="85"/>
      <c r="BC119" s="85"/>
      <c r="BD119" s="85"/>
      <c r="BE119" s="85"/>
      <c r="BF119" s="85"/>
      <c r="BG119" s="85"/>
      <c r="BH119" s="85"/>
      <c r="BI119" s="85"/>
    </row>
    <row r="120" spans="1:61" s="200" customFormat="1">
      <c r="A120" s="70"/>
      <c r="AH120" s="86"/>
      <c r="AI120" s="86"/>
      <c r="AJ120" s="86"/>
      <c r="AK120" s="86"/>
      <c r="AL120" s="86"/>
      <c r="AM120" s="86"/>
      <c r="AN120" s="86"/>
      <c r="AO120" s="86"/>
      <c r="AP120" s="86"/>
      <c r="AQ120" s="86"/>
      <c r="AR120" s="86"/>
      <c r="AS120" s="86"/>
      <c r="AT120" s="86"/>
      <c r="AU120" s="86"/>
      <c r="AV120" s="86"/>
      <c r="AW120" s="86"/>
      <c r="AX120" s="86"/>
      <c r="AY120" s="86"/>
      <c r="AZ120" s="85"/>
      <c r="BA120" s="85"/>
      <c r="BB120" s="85"/>
      <c r="BC120" s="85"/>
      <c r="BD120" s="85"/>
      <c r="BE120" s="85"/>
      <c r="BF120" s="85"/>
      <c r="BG120" s="85"/>
      <c r="BH120" s="85"/>
      <c r="BI120" s="85"/>
    </row>
    <row r="121" spans="1:61" s="200" customFormat="1">
      <c r="A121" s="70"/>
      <c r="AH121" s="86"/>
      <c r="AI121" s="86"/>
      <c r="AJ121" s="86"/>
      <c r="AK121" s="86"/>
      <c r="AL121" s="86"/>
      <c r="AM121" s="86"/>
      <c r="AN121" s="86"/>
      <c r="AO121" s="86"/>
      <c r="AP121" s="86"/>
      <c r="AQ121" s="86"/>
      <c r="AR121" s="86"/>
      <c r="AS121" s="86"/>
      <c r="AT121" s="86"/>
      <c r="AU121" s="86"/>
      <c r="AV121" s="86"/>
      <c r="AW121" s="86"/>
      <c r="AX121" s="86"/>
      <c r="AY121" s="86"/>
      <c r="AZ121" s="85"/>
      <c r="BA121" s="85"/>
      <c r="BB121" s="85"/>
      <c r="BC121" s="85"/>
      <c r="BD121" s="85"/>
      <c r="BE121" s="85"/>
      <c r="BF121" s="85"/>
      <c r="BG121" s="85"/>
      <c r="BH121" s="85"/>
      <c r="BI121" s="85"/>
    </row>
    <row r="122" spans="1:61" s="200" customFormat="1">
      <c r="A122" s="70"/>
      <c r="AH122" s="86"/>
      <c r="AI122" s="86"/>
      <c r="AJ122" s="86"/>
      <c r="AK122" s="86"/>
      <c r="AL122" s="86"/>
      <c r="AM122" s="86"/>
      <c r="AN122" s="86"/>
      <c r="AO122" s="86"/>
      <c r="AP122" s="86"/>
      <c r="AQ122" s="86"/>
      <c r="AR122" s="86"/>
      <c r="AS122" s="86"/>
      <c r="AT122" s="86"/>
      <c r="AU122" s="86"/>
      <c r="AV122" s="86"/>
      <c r="AW122" s="86"/>
      <c r="AX122" s="86"/>
      <c r="AY122" s="86"/>
      <c r="AZ122" s="85"/>
      <c r="BA122" s="85"/>
      <c r="BB122" s="85"/>
      <c r="BC122" s="85"/>
      <c r="BD122" s="85"/>
      <c r="BE122" s="85"/>
      <c r="BF122" s="85"/>
      <c r="BG122" s="85"/>
      <c r="BH122" s="85"/>
      <c r="BI122" s="85"/>
    </row>
    <row r="123" spans="1:61" s="200" customFormat="1">
      <c r="A123" s="70"/>
      <c r="AH123" s="86"/>
      <c r="AI123" s="86"/>
      <c r="AJ123" s="86"/>
      <c r="AK123" s="86"/>
      <c r="AL123" s="86"/>
      <c r="AM123" s="86"/>
      <c r="AN123" s="86"/>
      <c r="AO123" s="86"/>
      <c r="AP123" s="86"/>
      <c r="AQ123" s="86"/>
      <c r="AR123" s="86"/>
      <c r="AS123" s="86"/>
      <c r="AT123" s="86"/>
      <c r="AU123" s="86"/>
      <c r="AV123" s="86"/>
      <c r="AW123" s="86"/>
      <c r="AX123" s="86"/>
      <c r="AY123" s="86"/>
      <c r="AZ123" s="85"/>
      <c r="BA123" s="85"/>
      <c r="BB123" s="85"/>
      <c r="BC123" s="85"/>
      <c r="BD123" s="85"/>
      <c r="BE123" s="85"/>
      <c r="BF123" s="85"/>
      <c r="BG123" s="85"/>
      <c r="BH123" s="85"/>
      <c r="BI123" s="85"/>
    </row>
    <row r="124" spans="1:61" s="200" customFormat="1">
      <c r="A124" s="70"/>
      <c r="AH124" s="86"/>
      <c r="AI124" s="86"/>
      <c r="AJ124" s="86"/>
      <c r="AK124" s="86"/>
      <c r="AL124" s="86"/>
      <c r="AM124" s="86"/>
      <c r="AN124" s="86"/>
      <c r="AO124" s="86"/>
      <c r="AP124" s="86"/>
      <c r="AQ124" s="86"/>
      <c r="AR124" s="86"/>
      <c r="AS124" s="86"/>
      <c r="AT124" s="86"/>
      <c r="AU124" s="86"/>
      <c r="AV124" s="86"/>
      <c r="AW124" s="86"/>
      <c r="AX124" s="86"/>
      <c r="AY124" s="86"/>
      <c r="AZ124" s="85"/>
      <c r="BA124" s="85"/>
      <c r="BB124" s="85"/>
      <c r="BC124" s="85"/>
      <c r="BD124" s="85"/>
      <c r="BE124" s="85"/>
      <c r="BF124" s="85"/>
      <c r="BG124" s="85"/>
      <c r="BH124" s="85"/>
      <c r="BI124" s="85"/>
    </row>
    <row r="125" spans="1:61" s="200" customFormat="1">
      <c r="A125" s="70"/>
      <c r="AH125" s="86"/>
      <c r="AI125" s="86"/>
      <c r="AJ125" s="86"/>
      <c r="AK125" s="86"/>
      <c r="AL125" s="86"/>
      <c r="AM125" s="86"/>
      <c r="AN125" s="86"/>
      <c r="AO125" s="86"/>
      <c r="AP125" s="86"/>
      <c r="AQ125" s="86"/>
      <c r="AR125" s="86"/>
      <c r="AS125" s="86"/>
      <c r="AT125" s="86"/>
      <c r="AU125" s="86"/>
      <c r="AV125" s="86"/>
      <c r="AW125" s="86"/>
      <c r="AX125" s="86"/>
      <c r="AY125" s="86"/>
      <c r="AZ125" s="85"/>
      <c r="BA125" s="85"/>
      <c r="BB125" s="85"/>
      <c r="BC125" s="85"/>
      <c r="BD125" s="85"/>
      <c r="BE125" s="85"/>
      <c r="BF125" s="85"/>
      <c r="BG125" s="85"/>
      <c r="BH125" s="85"/>
      <c r="BI125" s="85"/>
    </row>
    <row r="126" spans="1:61" s="200" customFormat="1">
      <c r="A126" s="70"/>
      <c r="AH126" s="86"/>
      <c r="AI126" s="86"/>
      <c r="AJ126" s="86"/>
      <c r="AK126" s="86"/>
      <c r="AL126" s="86"/>
      <c r="AM126" s="86"/>
      <c r="AN126" s="86"/>
      <c r="AO126" s="86"/>
      <c r="AP126" s="86"/>
      <c r="AQ126" s="86"/>
      <c r="AR126" s="86"/>
      <c r="AS126" s="86"/>
      <c r="AT126" s="86"/>
      <c r="AU126" s="86"/>
      <c r="AV126" s="86"/>
      <c r="AW126" s="86"/>
      <c r="AX126" s="86"/>
      <c r="AY126" s="86"/>
      <c r="AZ126" s="85"/>
      <c r="BA126" s="85"/>
      <c r="BB126" s="85"/>
      <c r="BC126" s="85"/>
      <c r="BD126" s="85"/>
      <c r="BE126" s="85"/>
      <c r="BF126" s="85"/>
      <c r="BG126" s="85"/>
      <c r="BH126" s="85"/>
      <c r="BI126" s="85"/>
    </row>
    <row r="127" spans="1:61" s="200" customFormat="1">
      <c r="A127" s="70"/>
      <c r="AH127" s="86"/>
      <c r="AI127" s="86"/>
      <c r="AJ127" s="86"/>
      <c r="AK127" s="86"/>
      <c r="AL127" s="86"/>
      <c r="AM127" s="86"/>
      <c r="AN127" s="86"/>
      <c r="AO127" s="86"/>
      <c r="AP127" s="86"/>
      <c r="AQ127" s="86"/>
      <c r="AR127" s="86"/>
      <c r="AS127" s="86"/>
      <c r="AT127" s="86"/>
      <c r="AU127" s="86"/>
      <c r="AV127" s="86"/>
      <c r="AW127" s="86"/>
      <c r="AX127" s="86"/>
      <c r="AY127" s="86"/>
      <c r="AZ127" s="85"/>
      <c r="BA127" s="85"/>
      <c r="BB127" s="85"/>
      <c r="BC127" s="85"/>
      <c r="BD127" s="85"/>
      <c r="BE127" s="85"/>
      <c r="BF127" s="85"/>
      <c r="BG127" s="85"/>
      <c r="BH127" s="85"/>
      <c r="BI127" s="85"/>
    </row>
    <row r="128" spans="1:61" s="200" customFormat="1">
      <c r="A128" s="70"/>
      <c r="AH128" s="86"/>
      <c r="AI128" s="86"/>
      <c r="AJ128" s="86"/>
      <c r="AK128" s="86"/>
      <c r="AL128" s="86"/>
      <c r="AM128" s="86"/>
      <c r="AN128" s="86"/>
      <c r="AO128" s="86"/>
      <c r="AP128" s="86"/>
      <c r="AQ128" s="86"/>
      <c r="AR128" s="86"/>
      <c r="AS128" s="86"/>
      <c r="AT128" s="86"/>
      <c r="AU128" s="86"/>
      <c r="AV128" s="86"/>
      <c r="AW128" s="86"/>
      <c r="AX128" s="86"/>
      <c r="AY128" s="86"/>
      <c r="AZ128" s="85"/>
      <c r="BA128" s="85"/>
      <c r="BB128" s="85"/>
      <c r="BC128" s="85"/>
      <c r="BD128" s="85"/>
      <c r="BE128" s="85"/>
      <c r="BF128" s="85"/>
      <c r="BG128" s="85"/>
      <c r="BH128" s="85"/>
      <c r="BI128" s="85"/>
    </row>
    <row r="129" spans="1:61" s="200" customFormat="1">
      <c r="A129" s="70"/>
      <c r="AH129" s="86"/>
      <c r="AI129" s="86"/>
      <c r="AJ129" s="86"/>
      <c r="AK129" s="86"/>
      <c r="AL129" s="86"/>
      <c r="AM129" s="86"/>
      <c r="AN129" s="86"/>
      <c r="AO129" s="86"/>
      <c r="AP129" s="86"/>
      <c r="AQ129" s="86"/>
      <c r="AR129" s="86"/>
      <c r="AS129" s="86"/>
      <c r="AT129" s="86"/>
      <c r="AU129" s="86"/>
      <c r="AV129" s="86"/>
      <c r="AW129" s="86"/>
      <c r="AX129" s="86"/>
      <c r="AY129" s="86"/>
      <c r="AZ129" s="85"/>
      <c r="BA129" s="85"/>
      <c r="BB129" s="85"/>
      <c r="BC129" s="85"/>
      <c r="BD129" s="85"/>
      <c r="BE129" s="85"/>
      <c r="BF129" s="85"/>
      <c r="BG129" s="85"/>
      <c r="BH129" s="85"/>
      <c r="BI129" s="85"/>
    </row>
    <row r="130" spans="1:61" s="200" customFormat="1">
      <c r="A130" s="70"/>
      <c r="AH130" s="86"/>
      <c r="AI130" s="86"/>
      <c r="AJ130" s="86"/>
      <c r="AK130" s="86"/>
      <c r="AL130" s="86"/>
      <c r="AM130" s="86"/>
      <c r="AN130" s="86"/>
      <c r="AO130" s="86"/>
      <c r="AP130" s="86"/>
      <c r="AQ130" s="86"/>
      <c r="AR130" s="86"/>
      <c r="AS130" s="86"/>
      <c r="AT130" s="86"/>
      <c r="AU130" s="86"/>
      <c r="AV130" s="86"/>
      <c r="AW130" s="86"/>
      <c r="AX130" s="86"/>
      <c r="AY130" s="86"/>
      <c r="AZ130" s="85"/>
      <c r="BA130" s="85"/>
      <c r="BB130" s="85"/>
      <c r="BC130" s="85"/>
      <c r="BD130" s="85"/>
      <c r="BE130" s="85"/>
      <c r="BF130" s="85"/>
      <c r="BG130" s="85"/>
      <c r="BH130" s="85"/>
      <c r="BI130" s="85"/>
    </row>
    <row r="131" spans="1:61" s="200" customFormat="1">
      <c r="A131" s="70"/>
      <c r="AH131" s="86"/>
      <c r="AI131" s="86"/>
      <c r="AJ131" s="86"/>
      <c r="AK131" s="86"/>
      <c r="AL131" s="86"/>
      <c r="AM131" s="86"/>
      <c r="AN131" s="86"/>
      <c r="AO131" s="86"/>
      <c r="AP131" s="86"/>
      <c r="AQ131" s="86"/>
      <c r="AR131" s="86"/>
      <c r="AS131" s="86"/>
      <c r="AT131" s="86"/>
      <c r="AU131" s="86"/>
      <c r="AV131" s="86"/>
      <c r="AW131" s="86"/>
      <c r="AX131" s="86"/>
      <c r="AY131" s="86"/>
      <c r="AZ131" s="85"/>
      <c r="BA131" s="85"/>
      <c r="BB131" s="85"/>
      <c r="BC131" s="85"/>
      <c r="BD131" s="85"/>
      <c r="BE131" s="85"/>
      <c r="BF131" s="85"/>
      <c r="BG131" s="85"/>
      <c r="BH131" s="85"/>
      <c r="BI131" s="85"/>
    </row>
    <row r="132" spans="1:61" s="200" customFormat="1">
      <c r="A132" s="70"/>
      <c r="AH132" s="86"/>
      <c r="AI132" s="86"/>
      <c r="AJ132" s="86"/>
      <c r="AK132" s="86"/>
      <c r="AL132" s="86"/>
      <c r="AM132" s="86"/>
      <c r="AN132" s="86"/>
      <c r="AO132" s="86"/>
      <c r="AP132" s="86"/>
      <c r="AQ132" s="86"/>
      <c r="AR132" s="86"/>
      <c r="AS132" s="86"/>
      <c r="AT132" s="86"/>
      <c r="AU132" s="86"/>
      <c r="AV132" s="86"/>
      <c r="AW132" s="86"/>
      <c r="AX132" s="86"/>
      <c r="AY132" s="86"/>
      <c r="AZ132" s="85"/>
      <c r="BA132" s="85"/>
      <c r="BB132" s="85"/>
      <c r="BC132" s="85"/>
      <c r="BD132" s="85"/>
      <c r="BE132" s="85"/>
      <c r="BF132" s="85"/>
      <c r="BG132" s="85"/>
      <c r="BH132" s="85"/>
      <c r="BI132" s="85"/>
    </row>
    <row r="133" spans="1:61" s="200" customFormat="1">
      <c r="A133" s="70"/>
      <c r="AH133" s="86"/>
      <c r="AI133" s="86"/>
      <c r="AJ133" s="86"/>
      <c r="AK133" s="86"/>
      <c r="AL133" s="86"/>
      <c r="AM133" s="86"/>
      <c r="AN133" s="86"/>
      <c r="AO133" s="86"/>
      <c r="AP133" s="86"/>
      <c r="AQ133" s="86"/>
      <c r="AR133" s="86"/>
      <c r="AS133" s="86"/>
      <c r="AT133" s="86"/>
      <c r="AU133" s="86"/>
      <c r="AV133" s="86"/>
      <c r="AW133" s="86"/>
      <c r="AX133" s="86"/>
      <c r="AY133" s="86"/>
      <c r="AZ133" s="85"/>
      <c r="BA133" s="85"/>
      <c r="BB133" s="85"/>
      <c r="BC133" s="85"/>
      <c r="BD133" s="85"/>
      <c r="BE133" s="85"/>
      <c r="BF133" s="85"/>
      <c r="BG133" s="85"/>
      <c r="BH133" s="85"/>
      <c r="BI133" s="85"/>
    </row>
    <row r="134" spans="1:61" s="200" customFormat="1">
      <c r="A134" s="70"/>
      <c r="AH134" s="86"/>
      <c r="AI134" s="86"/>
      <c r="AJ134" s="86"/>
      <c r="AK134" s="86"/>
      <c r="AL134" s="86"/>
      <c r="AM134" s="86"/>
      <c r="AN134" s="86"/>
      <c r="AO134" s="86"/>
      <c r="AP134" s="86"/>
      <c r="AQ134" s="86"/>
      <c r="AR134" s="86"/>
      <c r="AS134" s="86"/>
      <c r="AT134" s="86"/>
      <c r="AU134" s="86"/>
      <c r="AV134" s="86"/>
      <c r="AW134" s="86"/>
      <c r="AX134" s="86"/>
      <c r="AY134" s="86"/>
      <c r="AZ134" s="85"/>
      <c r="BA134" s="85"/>
      <c r="BB134" s="85"/>
      <c r="BC134" s="85"/>
      <c r="BD134" s="85"/>
      <c r="BE134" s="85"/>
      <c r="BF134" s="85"/>
      <c r="BG134" s="85"/>
      <c r="BH134" s="85"/>
      <c r="BI134" s="85"/>
    </row>
    <row r="135" spans="1:61" s="200" customFormat="1">
      <c r="A135" s="70"/>
      <c r="AH135" s="86"/>
      <c r="AI135" s="86"/>
      <c r="AJ135" s="86"/>
      <c r="AK135" s="86"/>
      <c r="AL135" s="86"/>
      <c r="AM135" s="86"/>
      <c r="AN135" s="86"/>
      <c r="AO135" s="86"/>
      <c r="AP135" s="86"/>
      <c r="AQ135" s="86"/>
      <c r="AR135" s="86"/>
      <c r="AS135" s="86"/>
      <c r="AT135" s="86"/>
      <c r="AU135" s="86"/>
      <c r="AV135" s="86"/>
      <c r="AW135" s="86"/>
      <c r="AX135" s="86"/>
      <c r="AY135" s="86"/>
      <c r="AZ135" s="85"/>
      <c r="BA135" s="85"/>
      <c r="BB135" s="85"/>
      <c r="BC135" s="85"/>
      <c r="BD135" s="85"/>
      <c r="BE135" s="85"/>
      <c r="BF135" s="85"/>
      <c r="BG135" s="85"/>
      <c r="BH135" s="85"/>
      <c r="BI135" s="85"/>
    </row>
    <row r="136" spans="1:61" s="200" customFormat="1">
      <c r="A136" s="70"/>
      <c r="AH136" s="86"/>
      <c r="AI136" s="86"/>
      <c r="AJ136" s="86"/>
      <c r="AK136" s="86"/>
      <c r="AL136" s="86"/>
      <c r="AM136" s="86"/>
      <c r="AN136" s="86"/>
      <c r="AO136" s="86"/>
      <c r="AP136" s="86"/>
      <c r="AQ136" s="86"/>
      <c r="AR136" s="86"/>
      <c r="AS136" s="86"/>
      <c r="AT136" s="86"/>
      <c r="AU136" s="86"/>
      <c r="AV136" s="86"/>
      <c r="AW136" s="86"/>
      <c r="AX136" s="86"/>
      <c r="AY136" s="86"/>
      <c r="AZ136" s="85"/>
      <c r="BA136" s="85"/>
      <c r="BB136" s="85"/>
      <c r="BC136" s="85"/>
      <c r="BD136" s="85"/>
      <c r="BE136" s="85"/>
      <c r="BF136" s="85"/>
      <c r="BG136" s="85"/>
      <c r="BH136" s="85"/>
      <c r="BI136" s="85"/>
    </row>
    <row r="137" spans="1:61" s="200" customFormat="1">
      <c r="A137" s="70"/>
      <c r="AH137" s="86"/>
      <c r="AI137" s="86"/>
      <c r="AJ137" s="86"/>
      <c r="AK137" s="86"/>
      <c r="AL137" s="86"/>
      <c r="AM137" s="86"/>
      <c r="AN137" s="86"/>
      <c r="AO137" s="86"/>
      <c r="AP137" s="86"/>
      <c r="AQ137" s="86"/>
      <c r="AR137" s="86"/>
      <c r="AS137" s="86"/>
      <c r="AT137" s="86"/>
      <c r="AU137" s="86"/>
      <c r="AV137" s="86"/>
      <c r="AW137" s="86"/>
      <c r="AX137" s="86"/>
      <c r="AY137" s="86"/>
      <c r="AZ137" s="85"/>
      <c r="BA137" s="85"/>
      <c r="BB137" s="85"/>
      <c r="BC137" s="85"/>
      <c r="BD137" s="85"/>
      <c r="BE137" s="85"/>
      <c r="BF137" s="85"/>
      <c r="BG137" s="85"/>
      <c r="BH137" s="85"/>
      <c r="BI137" s="85"/>
    </row>
    <row r="138" spans="1:61" s="200" customFormat="1">
      <c r="A138" s="70"/>
      <c r="AH138" s="86"/>
      <c r="AI138" s="86"/>
      <c r="AJ138" s="86"/>
      <c r="AK138" s="86"/>
      <c r="AL138" s="86"/>
      <c r="AM138" s="86"/>
      <c r="AN138" s="86"/>
      <c r="AO138" s="86"/>
      <c r="AP138" s="86"/>
      <c r="AQ138" s="86"/>
      <c r="AR138" s="86"/>
      <c r="AS138" s="86"/>
      <c r="AT138" s="86"/>
      <c r="AU138" s="86"/>
      <c r="AV138" s="86"/>
      <c r="AW138" s="86"/>
      <c r="AX138" s="86"/>
      <c r="AY138" s="86"/>
      <c r="AZ138" s="85"/>
      <c r="BA138" s="85"/>
      <c r="BB138" s="85"/>
      <c r="BC138" s="85"/>
      <c r="BD138" s="85"/>
      <c r="BE138" s="85"/>
      <c r="BF138" s="85"/>
      <c r="BG138" s="85"/>
      <c r="BH138" s="85"/>
      <c r="BI138" s="85"/>
    </row>
    <row r="139" spans="1:61" s="200" customFormat="1">
      <c r="A139" s="70"/>
      <c r="AH139" s="86"/>
      <c r="AI139" s="86"/>
      <c r="AJ139" s="86"/>
      <c r="AK139" s="86"/>
      <c r="AL139" s="86"/>
      <c r="AM139" s="86"/>
      <c r="AN139" s="86"/>
      <c r="AO139" s="86"/>
      <c r="AP139" s="86"/>
      <c r="AQ139" s="86"/>
      <c r="AR139" s="86"/>
      <c r="AS139" s="86"/>
      <c r="AT139" s="86"/>
      <c r="AU139" s="86"/>
      <c r="AV139" s="86"/>
      <c r="AW139" s="86"/>
      <c r="AX139" s="86"/>
      <c r="AY139" s="86"/>
      <c r="AZ139" s="85"/>
      <c r="BA139" s="85"/>
      <c r="BB139" s="85"/>
      <c r="BC139" s="85"/>
      <c r="BD139" s="85"/>
      <c r="BE139" s="85"/>
      <c r="BF139" s="85"/>
      <c r="BG139" s="85"/>
      <c r="BH139" s="85"/>
      <c r="BI139" s="85"/>
    </row>
    <row r="140" spans="1:61" s="200" customFormat="1">
      <c r="A140" s="70"/>
      <c r="AH140" s="86"/>
      <c r="AI140" s="86"/>
      <c r="AJ140" s="86"/>
      <c r="AK140" s="86"/>
      <c r="AL140" s="86"/>
      <c r="AM140" s="86"/>
      <c r="AN140" s="86"/>
      <c r="AO140" s="86"/>
      <c r="AP140" s="86"/>
      <c r="AQ140" s="86"/>
      <c r="AR140" s="86"/>
      <c r="AS140" s="86"/>
      <c r="AT140" s="86"/>
      <c r="AU140" s="86"/>
      <c r="AV140" s="86"/>
      <c r="AW140" s="86"/>
      <c r="AX140" s="86"/>
      <c r="AY140" s="86"/>
      <c r="AZ140" s="85"/>
      <c r="BA140" s="85"/>
      <c r="BB140" s="85"/>
      <c r="BC140" s="85"/>
      <c r="BD140" s="85"/>
      <c r="BE140" s="85"/>
      <c r="BF140" s="85"/>
      <c r="BG140" s="85"/>
      <c r="BH140" s="85"/>
      <c r="BI140" s="85"/>
    </row>
    <row r="141" spans="1:61" s="200" customFormat="1">
      <c r="A141" s="70"/>
      <c r="AH141" s="86"/>
      <c r="AI141" s="86"/>
      <c r="AJ141" s="86"/>
      <c r="AK141" s="86"/>
      <c r="AL141" s="86"/>
      <c r="AM141" s="86"/>
      <c r="AN141" s="86"/>
      <c r="AO141" s="86"/>
      <c r="AP141" s="86"/>
      <c r="AQ141" s="86"/>
      <c r="AR141" s="86"/>
      <c r="AS141" s="86"/>
      <c r="AT141" s="86"/>
      <c r="AU141" s="86"/>
      <c r="AV141" s="86"/>
      <c r="AW141" s="86"/>
      <c r="AX141" s="86"/>
      <c r="AY141" s="86"/>
      <c r="AZ141" s="85"/>
      <c r="BA141" s="85"/>
      <c r="BB141" s="85"/>
      <c r="BC141" s="85"/>
      <c r="BD141" s="85"/>
      <c r="BE141" s="85"/>
      <c r="BF141" s="85"/>
      <c r="BG141" s="85"/>
      <c r="BH141" s="85"/>
      <c r="BI141" s="85"/>
    </row>
    <row r="142" spans="1:61" s="200" customFormat="1">
      <c r="A142" s="70"/>
      <c r="AH142" s="86"/>
      <c r="AI142" s="86"/>
      <c r="AJ142" s="86"/>
      <c r="AK142" s="86"/>
      <c r="AL142" s="86"/>
      <c r="AM142" s="86"/>
      <c r="AN142" s="86"/>
      <c r="AO142" s="86"/>
      <c r="AP142" s="86"/>
      <c r="AQ142" s="86"/>
      <c r="AR142" s="86"/>
      <c r="AS142" s="86"/>
      <c r="AT142" s="86"/>
      <c r="AU142" s="86"/>
      <c r="AV142" s="86"/>
      <c r="AW142" s="86"/>
      <c r="AX142" s="86"/>
      <c r="AY142" s="86"/>
      <c r="AZ142" s="85"/>
      <c r="BA142" s="85"/>
      <c r="BB142" s="85"/>
      <c r="BC142" s="85"/>
      <c r="BD142" s="85"/>
      <c r="BE142" s="85"/>
      <c r="BF142" s="85"/>
      <c r="BG142" s="85"/>
      <c r="BH142" s="85"/>
      <c r="BI142" s="85"/>
    </row>
    <row r="143" spans="1:61" s="200" customFormat="1">
      <c r="A143" s="70"/>
      <c r="AH143" s="86"/>
      <c r="AI143" s="86"/>
      <c r="AJ143" s="86"/>
      <c r="AK143" s="86"/>
      <c r="AL143" s="86"/>
      <c r="AM143" s="86"/>
      <c r="AN143" s="86"/>
      <c r="AO143" s="86"/>
      <c r="AP143" s="86"/>
      <c r="AQ143" s="86"/>
      <c r="AR143" s="86"/>
      <c r="AS143" s="86"/>
      <c r="AT143" s="86"/>
      <c r="AU143" s="86"/>
      <c r="AV143" s="86"/>
      <c r="AW143" s="86"/>
      <c r="AX143" s="86"/>
      <c r="AY143" s="86"/>
      <c r="AZ143" s="85"/>
      <c r="BA143" s="85"/>
      <c r="BB143" s="85"/>
      <c r="BC143" s="85"/>
      <c r="BD143" s="85"/>
      <c r="BE143" s="85"/>
      <c r="BF143" s="85"/>
      <c r="BG143" s="85"/>
      <c r="BH143" s="85"/>
      <c r="BI143" s="85"/>
    </row>
    <row r="144" spans="1:61" s="200" customFormat="1">
      <c r="A144" s="70"/>
      <c r="AH144" s="86"/>
      <c r="AI144" s="86"/>
      <c r="AJ144" s="86"/>
      <c r="AK144" s="86"/>
      <c r="AL144" s="86"/>
      <c r="AM144" s="86"/>
      <c r="AN144" s="86"/>
      <c r="AO144" s="86"/>
      <c r="AP144" s="86"/>
      <c r="AQ144" s="86"/>
      <c r="AR144" s="86"/>
      <c r="AS144" s="86"/>
      <c r="AT144" s="86"/>
      <c r="AU144" s="86"/>
      <c r="AV144" s="86"/>
      <c r="AW144" s="86"/>
      <c r="AX144" s="86"/>
      <c r="AY144" s="86"/>
      <c r="AZ144" s="85"/>
      <c r="BA144" s="85"/>
      <c r="BB144" s="85"/>
      <c r="BC144" s="85"/>
      <c r="BD144" s="85"/>
      <c r="BE144" s="85"/>
      <c r="BF144" s="85"/>
      <c r="BG144" s="85"/>
      <c r="BH144" s="85"/>
      <c r="BI144" s="85"/>
    </row>
    <row r="145" spans="1:61" s="200" customFormat="1">
      <c r="A145" s="70"/>
      <c r="AH145" s="86"/>
      <c r="AI145" s="86"/>
      <c r="AJ145" s="86"/>
      <c r="AK145" s="86"/>
      <c r="AL145" s="86"/>
      <c r="AM145" s="86"/>
      <c r="AN145" s="86"/>
      <c r="AO145" s="86"/>
      <c r="AP145" s="86"/>
      <c r="AQ145" s="86"/>
      <c r="AR145" s="86"/>
      <c r="AS145" s="86"/>
      <c r="AT145" s="86"/>
      <c r="AU145" s="86"/>
      <c r="AV145" s="86"/>
      <c r="AW145" s="86"/>
      <c r="AX145" s="86"/>
      <c r="AY145" s="86"/>
      <c r="AZ145" s="85"/>
      <c r="BA145" s="85"/>
      <c r="BB145" s="85"/>
      <c r="BC145" s="85"/>
      <c r="BD145" s="85"/>
      <c r="BE145" s="85"/>
      <c r="BF145" s="85"/>
      <c r="BG145" s="85"/>
      <c r="BH145" s="85"/>
      <c r="BI145" s="85"/>
    </row>
    <row r="146" spans="1:61" s="200" customFormat="1">
      <c r="A146" s="70"/>
      <c r="AH146" s="86"/>
      <c r="AI146" s="86"/>
      <c r="AJ146" s="86"/>
      <c r="AK146" s="86"/>
      <c r="AL146" s="86"/>
      <c r="AM146" s="86"/>
      <c r="AN146" s="86"/>
      <c r="AO146" s="86"/>
      <c r="AP146" s="86"/>
      <c r="AQ146" s="86"/>
      <c r="AR146" s="86"/>
      <c r="AS146" s="86"/>
      <c r="AT146" s="86"/>
      <c r="AU146" s="86"/>
      <c r="AV146" s="86"/>
      <c r="AW146" s="86"/>
      <c r="AX146" s="86"/>
      <c r="AY146" s="86"/>
      <c r="AZ146" s="85"/>
      <c r="BA146" s="85"/>
      <c r="BB146" s="85"/>
      <c r="BC146" s="85"/>
      <c r="BD146" s="85"/>
      <c r="BE146" s="85"/>
      <c r="BF146" s="85"/>
      <c r="BG146" s="85"/>
      <c r="BH146" s="85"/>
      <c r="BI146" s="85"/>
    </row>
    <row r="147" spans="1:61" s="200" customFormat="1">
      <c r="A147" s="70"/>
      <c r="AH147" s="86"/>
      <c r="AI147" s="86"/>
      <c r="AJ147" s="86"/>
      <c r="AK147" s="86"/>
      <c r="AL147" s="86"/>
      <c r="AM147" s="86"/>
      <c r="AN147" s="86"/>
      <c r="AO147" s="86"/>
      <c r="AP147" s="86"/>
      <c r="AQ147" s="86"/>
      <c r="AR147" s="86"/>
      <c r="AS147" s="86"/>
      <c r="AT147" s="86"/>
      <c r="AU147" s="86"/>
      <c r="AV147" s="86"/>
      <c r="AW147" s="86"/>
      <c r="AX147" s="86"/>
      <c r="AY147" s="86"/>
      <c r="AZ147" s="85"/>
      <c r="BA147" s="85"/>
      <c r="BB147" s="85"/>
      <c r="BC147" s="85"/>
      <c r="BD147" s="85"/>
      <c r="BE147" s="85"/>
      <c r="BF147" s="85"/>
      <c r="BG147" s="85"/>
      <c r="BH147" s="85"/>
      <c r="BI147" s="85"/>
    </row>
    <row r="148" spans="1:61" s="200" customFormat="1">
      <c r="A148" s="70"/>
      <c r="AH148" s="86"/>
      <c r="AI148" s="86"/>
      <c r="AJ148" s="86"/>
      <c r="AK148" s="86"/>
      <c r="AL148" s="86"/>
      <c r="AM148" s="86"/>
      <c r="AN148" s="86"/>
      <c r="AO148" s="86"/>
      <c r="AP148" s="86"/>
      <c r="AQ148" s="86"/>
      <c r="AR148" s="86"/>
      <c r="AS148" s="86"/>
      <c r="AT148" s="86"/>
      <c r="AU148" s="86"/>
      <c r="AV148" s="86"/>
      <c r="AW148" s="86"/>
      <c r="AX148" s="86"/>
      <c r="AY148" s="86"/>
      <c r="AZ148" s="85"/>
      <c r="BA148" s="85"/>
      <c r="BB148" s="85"/>
      <c r="BC148" s="85"/>
      <c r="BD148" s="85"/>
      <c r="BE148" s="85"/>
      <c r="BF148" s="85"/>
      <c r="BG148" s="85"/>
      <c r="BH148" s="85"/>
      <c r="BI148" s="85"/>
    </row>
    <row r="149" spans="1:61" s="200" customFormat="1">
      <c r="A149" s="70"/>
      <c r="AH149" s="86"/>
      <c r="AI149" s="86"/>
      <c r="AJ149" s="86"/>
      <c r="AK149" s="86"/>
      <c r="AL149" s="86"/>
      <c r="AM149" s="86"/>
      <c r="AN149" s="86"/>
      <c r="AO149" s="86"/>
      <c r="AP149" s="86"/>
      <c r="AQ149" s="86"/>
      <c r="AR149" s="86"/>
      <c r="AS149" s="86"/>
      <c r="AT149" s="86"/>
      <c r="AU149" s="86"/>
      <c r="AV149" s="86"/>
      <c r="AW149" s="86"/>
      <c r="AX149" s="86"/>
      <c r="AY149" s="86"/>
      <c r="AZ149" s="85"/>
      <c r="BA149" s="85"/>
      <c r="BB149" s="85"/>
      <c r="BC149" s="85"/>
      <c r="BD149" s="85"/>
      <c r="BE149" s="85"/>
      <c r="BF149" s="85"/>
      <c r="BG149" s="85"/>
      <c r="BH149" s="85"/>
      <c r="BI149" s="85"/>
    </row>
    <row r="150" spans="1:61" s="200" customFormat="1">
      <c r="A150" s="70"/>
      <c r="AH150" s="86"/>
      <c r="AI150" s="86"/>
      <c r="AJ150" s="86"/>
      <c r="AK150" s="86"/>
      <c r="AL150" s="86"/>
      <c r="AM150" s="86"/>
      <c r="AN150" s="86"/>
      <c r="AO150" s="86"/>
      <c r="AP150" s="86"/>
      <c r="AQ150" s="86"/>
      <c r="AR150" s="86"/>
      <c r="AS150" s="86"/>
      <c r="AT150" s="86"/>
      <c r="AU150" s="86"/>
      <c r="AV150" s="86"/>
      <c r="AW150" s="86"/>
      <c r="AX150" s="86"/>
      <c r="AY150" s="86"/>
      <c r="AZ150" s="85"/>
      <c r="BA150" s="85"/>
      <c r="BB150" s="85"/>
      <c r="BC150" s="85"/>
      <c r="BD150" s="85"/>
      <c r="BE150" s="85"/>
      <c r="BF150" s="85"/>
      <c r="BG150" s="85"/>
      <c r="BH150" s="85"/>
      <c r="BI150" s="85"/>
    </row>
    <row r="151" spans="1:61" s="200" customFormat="1">
      <c r="A151" s="70"/>
      <c r="AH151" s="86"/>
      <c r="AI151" s="86"/>
      <c r="AJ151" s="86"/>
      <c r="AK151" s="86"/>
      <c r="AL151" s="86"/>
      <c r="AM151" s="86"/>
      <c r="AN151" s="86"/>
      <c r="AO151" s="86"/>
      <c r="AP151" s="86"/>
      <c r="AQ151" s="86"/>
      <c r="AR151" s="86"/>
      <c r="AS151" s="86"/>
      <c r="AT151" s="86"/>
      <c r="AU151" s="86"/>
      <c r="AV151" s="86"/>
      <c r="AW151" s="86"/>
      <c r="AX151" s="86"/>
      <c r="AY151" s="86"/>
      <c r="AZ151" s="85"/>
      <c r="BA151" s="85"/>
      <c r="BB151" s="85"/>
      <c r="BC151" s="85"/>
      <c r="BD151" s="85"/>
      <c r="BE151" s="85"/>
      <c r="BF151" s="85"/>
      <c r="BG151" s="85"/>
      <c r="BH151" s="85"/>
      <c r="BI151" s="85"/>
    </row>
    <row r="152" spans="1:61" s="200" customFormat="1">
      <c r="A152" s="70"/>
      <c r="AH152" s="86"/>
      <c r="AI152" s="86"/>
      <c r="AJ152" s="86"/>
      <c r="AK152" s="86"/>
      <c r="AL152" s="86"/>
      <c r="AM152" s="86"/>
      <c r="AN152" s="86"/>
      <c r="AO152" s="86"/>
      <c r="AP152" s="86"/>
      <c r="AQ152" s="86"/>
      <c r="AR152" s="86"/>
      <c r="AS152" s="86"/>
      <c r="AT152" s="86"/>
      <c r="AU152" s="86"/>
      <c r="AV152" s="86"/>
      <c r="AW152" s="86"/>
      <c r="AX152" s="86"/>
      <c r="AY152" s="86"/>
      <c r="AZ152" s="85"/>
      <c r="BA152" s="85"/>
      <c r="BB152" s="85"/>
      <c r="BC152" s="85"/>
      <c r="BD152" s="85"/>
      <c r="BE152" s="85"/>
      <c r="BF152" s="85"/>
      <c r="BG152" s="85"/>
      <c r="BH152" s="85"/>
      <c r="BI152" s="85"/>
    </row>
    <row r="153" spans="1:61" s="200" customFormat="1">
      <c r="A153" s="70"/>
      <c r="AH153" s="86"/>
      <c r="AI153" s="86"/>
      <c r="AJ153" s="86"/>
      <c r="AK153" s="86"/>
      <c r="AL153" s="86"/>
      <c r="AM153" s="86"/>
      <c r="AN153" s="86"/>
      <c r="AO153" s="86"/>
      <c r="AP153" s="86"/>
      <c r="AQ153" s="86"/>
      <c r="AR153" s="86"/>
      <c r="AS153" s="86"/>
      <c r="AT153" s="86"/>
      <c r="AU153" s="86"/>
      <c r="AV153" s="86"/>
      <c r="AW153" s="86"/>
      <c r="AX153" s="86"/>
      <c r="AY153" s="86"/>
      <c r="AZ153" s="85"/>
      <c r="BA153" s="85"/>
      <c r="BB153" s="85"/>
      <c r="BC153" s="85"/>
      <c r="BD153" s="85"/>
      <c r="BE153" s="85"/>
      <c r="BF153" s="85"/>
      <c r="BG153" s="85"/>
      <c r="BH153" s="85"/>
      <c r="BI153" s="85"/>
    </row>
    <row r="154" spans="1:61" s="200" customFormat="1">
      <c r="A154" s="70"/>
      <c r="AH154" s="86"/>
      <c r="AI154" s="86"/>
      <c r="AJ154" s="86"/>
      <c r="AK154" s="86"/>
      <c r="AL154" s="86"/>
      <c r="AM154" s="86"/>
      <c r="AN154" s="86"/>
      <c r="AO154" s="86"/>
      <c r="AP154" s="86"/>
      <c r="AQ154" s="86"/>
      <c r="AR154" s="86"/>
      <c r="AS154" s="86"/>
      <c r="AT154" s="86"/>
      <c r="AU154" s="86"/>
      <c r="AV154" s="86"/>
      <c r="AW154" s="86"/>
      <c r="AX154" s="86"/>
      <c r="AY154" s="86"/>
      <c r="AZ154" s="85"/>
      <c r="BA154" s="85"/>
      <c r="BB154" s="85"/>
      <c r="BC154" s="85"/>
      <c r="BD154" s="85"/>
      <c r="BE154" s="85"/>
      <c r="BF154" s="85"/>
      <c r="BG154" s="85"/>
      <c r="BH154" s="85"/>
      <c r="BI154" s="85"/>
    </row>
    <row r="155" spans="1:61" s="200" customFormat="1">
      <c r="A155" s="70"/>
      <c r="AH155" s="86"/>
      <c r="AI155" s="86"/>
      <c r="AJ155" s="86"/>
      <c r="AK155" s="86"/>
      <c r="AL155" s="86"/>
      <c r="AM155" s="86"/>
      <c r="AN155" s="86"/>
      <c r="AO155" s="86"/>
      <c r="AP155" s="86"/>
      <c r="AQ155" s="86"/>
      <c r="AR155" s="86"/>
      <c r="AS155" s="86"/>
      <c r="AT155" s="86"/>
      <c r="AU155" s="86"/>
      <c r="AV155" s="86"/>
      <c r="AW155" s="86"/>
      <c r="AX155" s="86"/>
      <c r="AY155" s="86"/>
      <c r="AZ155" s="85"/>
      <c r="BA155" s="85"/>
      <c r="BB155" s="85"/>
      <c r="BC155" s="85"/>
      <c r="BD155" s="85"/>
      <c r="BE155" s="85"/>
      <c r="BF155" s="85"/>
      <c r="BG155" s="85"/>
      <c r="BH155" s="85"/>
      <c r="BI155" s="85"/>
    </row>
    <row r="156" spans="1:61" s="200" customFormat="1">
      <c r="A156" s="70"/>
      <c r="AH156" s="86"/>
      <c r="AI156" s="86"/>
      <c r="AJ156" s="86"/>
      <c r="AK156" s="86"/>
      <c r="AL156" s="86"/>
      <c r="AM156" s="86"/>
      <c r="AN156" s="86"/>
      <c r="AO156" s="86"/>
      <c r="AP156" s="86"/>
      <c r="AQ156" s="86"/>
      <c r="AR156" s="86"/>
      <c r="AS156" s="86"/>
      <c r="AT156" s="86"/>
      <c r="AU156" s="86"/>
      <c r="AV156" s="86"/>
      <c r="AW156" s="86"/>
      <c r="AX156" s="86"/>
      <c r="AY156" s="86"/>
      <c r="AZ156" s="85"/>
      <c r="BA156" s="85"/>
      <c r="BB156" s="85"/>
      <c r="BC156" s="85"/>
      <c r="BD156" s="85"/>
      <c r="BE156" s="85"/>
      <c r="BF156" s="85"/>
      <c r="BG156" s="85"/>
      <c r="BH156" s="85"/>
      <c r="BI156" s="85"/>
    </row>
    <row r="157" spans="1:61" s="200" customFormat="1">
      <c r="A157" s="70"/>
      <c r="AH157" s="86"/>
      <c r="AI157" s="86"/>
      <c r="AJ157" s="86"/>
      <c r="AK157" s="86"/>
      <c r="AL157" s="86"/>
      <c r="AM157" s="86"/>
      <c r="AN157" s="86"/>
      <c r="AO157" s="86"/>
      <c r="AP157" s="86"/>
      <c r="AQ157" s="86"/>
      <c r="AR157" s="86"/>
      <c r="AS157" s="86"/>
      <c r="AT157" s="86"/>
      <c r="AU157" s="86"/>
      <c r="AV157" s="86"/>
      <c r="AW157" s="86"/>
      <c r="AX157" s="86"/>
      <c r="AY157" s="86"/>
      <c r="AZ157" s="85"/>
      <c r="BA157" s="85"/>
      <c r="BB157" s="85"/>
      <c r="BC157" s="85"/>
      <c r="BD157" s="85"/>
      <c r="BE157" s="85"/>
      <c r="BF157" s="85"/>
      <c r="BG157" s="85"/>
      <c r="BH157" s="85"/>
      <c r="BI157" s="85"/>
    </row>
    <row r="158" spans="1:61" s="200" customFormat="1">
      <c r="A158" s="70"/>
      <c r="AH158" s="86"/>
      <c r="AI158" s="86"/>
      <c r="AJ158" s="86"/>
      <c r="AK158" s="86"/>
      <c r="AL158" s="86"/>
      <c r="AM158" s="86"/>
      <c r="AN158" s="86"/>
      <c r="AO158" s="86"/>
      <c r="AP158" s="86"/>
      <c r="AQ158" s="86"/>
      <c r="AR158" s="86"/>
      <c r="AS158" s="86"/>
      <c r="AT158" s="86"/>
      <c r="AU158" s="86"/>
      <c r="AV158" s="86"/>
      <c r="AW158" s="86"/>
      <c r="AX158" s="86"/>
      <c r="AY158" s="86"/>
      <c r="AZ158" s="85"/>
      <c r="BA158" s="85"/>
      <c r="BB158" s="85"/>
      <c r="BC158" s="85"/>
      <c r="BD158" s="85"/>
      <c r="BE158" s="85"/>
      <c r="BF158" s="85"/>
      <c r="BG158" s="85"/>
      <c r="BH158" s="85"/>
      <c r="BI158" s="85"/>
    </row>
    <row r="159" spans="1:61" s="200" customFormat="1">
      <c r="A159" s="70"/>
      <c r="AH159" s="86"/>
      <c r="AI159" s="86"/>
      <c r="AJ159" s="86"/>
      <c r="AK159" s="86"/>
      <c r="AL159" s="86"/>
      <c r="AM159" s="86"/>
      <c r="AN159" s="86"/>
      <c r="AO159" s="86"/>
      <c r="AP159" s="86"/>
      <c r="AQ159" s="86"/>
      <c r="AR159" s="86"/>
      <c r="AS159" s="86"/>
      <c r="AT159" s="86"/>
      <c r="AU159" s="86"/>
      <c r="AV159" s="86"/>
      <c r="AW159" s="86"/>
      <c r="AX159" s="86"/>
      <c r="AY159" s="86"/>
      <c r="AZ159" s="85"/>
      <c r="BA159" s="85"/>
      <c r="BB159" s="85"/>
      <c r="BC159" s="85"/>
      <c r="BD159" s="85"/>
      <c r="BE159" s="85"/>
      <c r="BF159" s="85"/>
      <c r="BG159" s="85"/>
      <c r="BH159" s="85"/>
      <c r="BI159" s="85"/>
    </row>
    <row r="160" spans="1:61" s="200" customFormat="1">
      <c r="A160" s="70"/>
      <c r="AH160" s="86"/>
      <c r="AI160" s="86"/>
      <c r="AJ160" s="86"/>
      <c r="AK160" s="86"/>
      <c r="AL160" s="86"/>
      <c r="AM160" s="86"/>
      <c r="AN160" s="86"/>
      <c r="AO160" s="86"/>
      <c r="AP160" s="86"/>
      <c r="AQ160" s="86"/>
      <c r="AR160" s="86"/>
      <c r="AS160" s="86"/>
      <c r="AT160" s="86"/>
      <c r="AU160" s="86"/>
      <c r="AV160" s="86"/>
      <c r="AW160" s="86"/>
      <c r="AX160" s="86"/>
      <c r="AY160" s="86"/>
      <c r="AZ160" s="85"/>
      <c r="BA160" s="85"/>
      <c r="BB160" s="85"/>
      <c r="BC160" s="85"/>
      <c r="BD160" s="85"/>
      <c r="BE160" s="85"/>
      <c r="BF160" s="85"/>
      <c r="BG160" s="85"/>
      <c r="BH160" s="85"/>
      <c r="BI160" s="85"/>
    </row>
    <row r="161" spans="1:61" s="200" customFormat="1">
      <c r="A161" s="70"/>
      <c r="AH161" s="86"/>
      <c r="AI161" s="86"/>
      <c r="AJ161" s="86"/>
      <c r="AK161" s="86"/>
      <c r="AL161" s="86"/>
      <c r="AM161" s="86"/>
      <c r="AN161" s="86"/>
      <c r="AO161" s="86"/>
      <c r="AP161" s="86"/>
      <c r="AQ161" s="86"/>
      <c r="AR161" s="86"/>
      <c r="AS161" s="86"/>
      <c r="AT161" s="86"/>
      <c r="AU161" s="86"/>
      <c r="AV161" s="86"/>
      <c r="AW161" s="86"/>
      <c r="AX161" s="86"/>
      <c r="AY161" s="86"/>
      <c r="AZ161" s="85"/>
      <c r="BA161" s="85"/>
      <c r="BB161" s="85"/>
      <c r="BC161" s="85"/>
      <c r="BD161" s="85"/>
      <c r="BE161" s="85"/>
      <c r="BF161" s="85"/>
      <c r="BG161" s="85"/>
      <c r="BH161" s="85"/>
      <c r="BI161" s="85"/>
    </row>
    <row r="162" spans="1:61" s="200" customFormat="1">
      <c r="A162" s="70"/>
      <c r="AH162" s="86"/>
      <c r="AI162" s="86"/>
      <c r="AJ162" s="86"/>
      <c r="AK162" s="86"/>
      <c r="AL162" s="86"/>
      <c r="AM162" s="86"/>
      <c r="AN162" s="86"/>
      <c r="AO162" s="86"/>
      <c r="AP162" s="86"/>
      <c r="AQ162" s="86"/>
      <c r="AR162" s="86"/>
      <c r="AS162" s="86"/>
      <c r="AT162" s="86"/>
      <c r="AU162" s="86"/>
      <c r="AV162" s="86"/>
      <c r="AW162" s="86"/>
      <c r="AX162" s="86"/>
      <c r="AY162" s="86"/>
      <c r="AZ162" s="85"/>
      <c r="BA162" s="85"/>
      <c r="BB162" s="85"/>
      <c r="BC162" s="85"/>
      <c r="BD162" s="85"/>
      <c r="BE162" s="85"/>
      <c r="BF162" s="85"/>
      <c r="BG162" s="85"/>
      <c r="BH162" s="85"/>
      <c r="BI162" s="85"/>
    </row>
    <row r="163" spans="1:61" s="200" customFormat="1">
      <c r="A163" s="70"/>
      <c r="AH163" s="86"/>
      <c r="AI163" s="86"/>
      <c r="AJ163" s="86"/>
      <c r="AK163" s="86"/>
      <c r="AL163" s="86"/>
      <c r="AM163" s="86"/>
      <c r="AN163" s="86"/>
      <c r="AO163" s="86"/>
      <c r="AP163" s="86"/>
      <c r="AQ163" s="86"/>
      <c r="AR163" s="86"/>
      <c r="AS163" s="86"/>
      <c r="AT163" s="86"/>
      <c r="AU163" s="86"/>
      <c r="AV163" s="86"/>
      <c r="AW163" s="86"/>
      <c r="AX163" s="86"/>
      <c r="AY163" s="86"/>
      <c r="AZ163" s="85"/>
      <c r="BA163" s="85"/>
      <c r="BB163" s="85"/>
      <c r="BC163" s="85"/>
      <c r="BD163" s="85"/>
      <c r="BE163" s="85"/>
      <c r="BF163" s="85"/>
      <c r="BG163" s="85"/>
      <c r="BH163" s="85"/>
      <c r="BI163" s="85"/>
    </row>
    <row r="164" spans="1:61" s="200" customFormat="1">
      <c r="A164" s="70"/>
      <c r="AH164" s="86"/>
      <c r="AI164" s="86"/>
      <c r="AJ164" s="86"/>
      <c r="AK164" s="86"/>
      <c r="AL164" s="86"/>
      <c r="AM164" s="86"/>
      <c r="AN164" s="86"/>
      <c r="AO164" s="86"/>
      <c r="AP164" s="86"/>
      <c r="AQ164" s="86"/>
      <c r="AR164" s="86"/>
      <c r="AS164" s="86"/>
      <c r="AT164" s="86"/>
      <c r="AU164" s="86"/>
      <c r="AV164" s="86"/>
      <c r="AW164" s="86"/>
      <c r="AX164" s="86"/>
      <c r="AY164" s="86"/>
      <c r="AZ164" s="85"/>
      <c r="BA164" s="85"/>
      <c r="BB164" s="85"/>
      <c r="BC164" s="85"/>
      <c r="BD164" s="85"/>
      <c r="BE164" s="85"/>
      <c r="BF164" s="85"/>
      <c r="BG164" s="85"/>
      <c r="BH164" s="85"/>
      <c r="BI164" s="85"/>
    </row>
    <row r="165" spans="1:61" s="200" customFormat="1">
      <c r="A165" s="70"/>
      <c r="AH165" s="86"/>
      <c r="AI165" s="86"/>
      <c r="AJ165" s="86"/>
      <c r="AK165" s="86"/>
      <c r="AL165" s="86"/>
      <c r="AM165" s="86"/>
      <c r="AN165" s="86"/>
      <c r="AO165" s="86"/>
      <c r="AP165" s="86"/>
      <c r="AQ165" s="86"/>
      <c r="AR165" s="86"/>
      <c r="AS165" s="86"/>
      <c r="AT165" s="86"/>
      <c r="AU165" s="86"/>
      <c r="AV165" s="86"/>
      <c r="AW165" s="86"/>
      <c r="AX165" s="86"/>
      <c r="AY165" s="86"/>
      <c r="AZ165" s="85"/>
      <c r="BA165" s="85"/>
      <c r="BB165" s="85"/>
      <c r="BC165" s="85"/>
      <c r="BD165" s="85"/>
      <c r="BE165" s="85"/>
      <c r="BF165" s="85"/>
      <c r="BG165" s="85"/>
      <c r="BH165" s="85"/>
      <c r="BI165" s="85"/>
    </row>
  </sheetData>
  <mergeCells count="20">
    <mergeCell ref="C40:G40"/>
    <mergeCell ref="F25:AE26"/>
    <mergeCell ref="C25:E26"/>
    <mergeCell ref="C29:E30"/>
    <mergeCell ref="F29:H29"/>
    <mergeCell ref="M29:AE30"/>
    <mergeCell ref="F30:H30"/>
    <mergeCell ref="C31:E32"/>
    <mergeCell ref="F31:AE32"/>
    <mergeCell ref="C23:E24"/>
    <mergeCell ref="F23:H23"/>
    <mergeCell ref="M23:AE24"/>
    <mergeCell ref="F24:H24"/>
    <mergeCell ref="F8:AE8"/>
    <mergeCell ref="C17:E18"/>
    <mergeCell ref="F17:H17"/>
    <mergeCell ref="M17:AE18"/>
    <mergeCell ref="F18:H18"/>
    <mergeCell ref="C19:E20"/>
    <mergeCell ref="F19:AE20"/>
  </mergeCells>
  <phoneticPr fontId="1"/>
  <dataValidations count="1">
    <dataValidation type="list" allowBlank="1" showInputMessage="1" showErrorMessage="1" sqref="F17:H18 F23:H24 F29:H30"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id="{A0C0DBC4-39DB-49A7-8068-36A168538888}">
            <xm:f>'（発注所属入力）'!$F$43="－"</xm:f>
            <x14:dxf>
              <fill>
                <patternFill>
                  <bgColor theme="0" tint="-0.499984740745262"/>
                </patternFill>
              </fill>
            </x14:dxf>
          </x14:cfRule>
          <xm:sqref>B17:AE18 F19 B19:E20</xm:sqref>
        </x14:conditionalFormatting>
        <x14:conditionalFormatting xmlns:xm="http://schemas.microsoft.com/office/excel/2006/main">
          <x14:cfRule type="expression" priority="8" id="{0308C991-1DF6-4887-B824-91062F9DE27A}">
            <xm:f>'（発注所属入力）'!$F$44="－"</xm:f>
            <x14:dxf>
              <font>
                <color auto="1"/>
              </font>
              <fill>
                <patternFill>
                  <bgColor theme="0" tint="-0.499984740745262"/>
                </patternFill>
              </fill>
            </x14:dxf>
          </x14:cfRule>
          <xm:sqref>B23:AE24 F25 B25:E26</xm:sqref>
        </x14:conditionalFormatting>
        <x14:conditionalFormatting xmlns:xm="http://schemas.microsoft.com/office/excel/2006/main">
          <x14:cfRule type="expression" priority="5" id="{5E748BD9-75D6-436F-8D26-68FCB9083FDA}">
            <xm:f>'（発注所属入力）'!$F$45="－"</xm:f>
            <x14:dxf>
              <font>
                <color auto="1"/>
              </font>
              <fill>
                <patternFill>
                  <bgColor theme="0" tint="-0.499984740745262"/>
                </patternFill>
              </fill>
            </x14:dxf>
          </x14:cfRule>
          <xm:sqref>B29:AE30 F31 B31:E32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7:AY193"/>
  <sheetViews>
    <sheetView view="pageBreakPreview" zoomScale="70" zoomScaleNormal="85" zoomScaleSheetLayoutView="70" workbookViewId="0">
      <pane ySplit="6" topLeftCell="A7" activePane="bottomLeft" state="frozen"/>
      <selection activeCell="C70" sqref="C70:F70"/>
      <selection pane="bottomLeft" activeCell="C26" sqref="C26:AE30"/>
    </sheetView>
  </sheetViews>
  <sheetFormatPr defaultColWidth="9" defaultRowHeight="18"/>
  <cols>
    <col min="1" max="1" width="9" style="70"/>
    <col min="2" max="2" width="2.19921875" style="85" customWidth="1"/>
    <col min="3" max="5" width="5.59765625" style="85" customWidth="1"/>
    <col min="6" max="31" width="3.69921875" style="85" customWidth="1"/>
    <col min="32" max="32" width="2.59765625" style="85" customWidth="1"/>
    <col min="33" max="33" width="6.59765625" style="85" customWidth="1"/>
    <col min="34" max="51" width="9" style="86"/>
    <col min="52" max="16384" width="9" style="85"/>
  </cols>
  <sheetData>
    <row r="7" spans="3:31" ht="10.199999999999999" customHeight="1">
      <c r="AE7" s="249"/>
    </row>
    <row r="8" spans="3:31" ht="19.2">
      <c r="C8" s="287" t="s">
        <v>116</v>
      </c>
      <c r="D8" s="287"/>
      <c r="E8" s="287"/>
      <c r="F8" s="597" t="str">
        <f>+IF('技術資料表紙（入札参加者）'!E6=0,"商号又は名称：　　　　　     　　　　　　　","商号又は名称："&amp;'技術資料表紙（入札参加者）'!E6)</f>
        <v>商号又は名称：　　　　　     　　　　　　　</v>
      </c>
      <c r="G8" s="597"/>
      <c r="H8" s="597"/>
      <c r="I8" s="597"/>
      <c r="J8" s="597"/>
      <c r="K8" s="597"/>
      <c r="L8" s="597"/>
      <c r="M8" s="597"/>
      <c r="N8" s="597"/>
      <c r="O8" s="597"/>
      <c r="P8" s="597"/>
      <c r="Q8" s="597"/>
      <c r="R8" s="597"/>
      <c r="S8" s="597"/>
      <c r="T8" s="597"/>
      <c r="U8" s="597"/>
      <c r="V8" s="597"/>
      <c r="W8" s="597"/>
      <c r="X8" s="597"/>
      <c r="Y8" s="597"/>
      <c r="Z8" s="597"/>
      <c r="AA8" s="597"/>
      <c r="AB8" s="597"/>
      <c r="AC8" s="597"/>
      <c r="AD8" s="597"/>
      <c r="AE8" s="597"/>
    </row>
    <row r="9" spans="3:31" ht="15" customHeight="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row>
    <row r="10" spans="3:31" ht="31.8">
      <c r="C10" s="189" t="s">
        <v>171</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17.399999999999999"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2" customHeight="1">
      <c r="C12" s="192" t="s">
        <v>180</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2" customHeight="1">
      <c r="C13" s="192" t="s">
        <v>172</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7.8"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35" t="s">
        <v>123</v>
      </c>
      <c r="D15" s="385"/>
      <c r="E15" s="385"/>
      <c r="F15" s="385"/>
      <c r="G15" s="385"/>
      <c r="H15" s="387"/>
      <c r="I15" s="183">
        <v>2</v>
      </c>
      <c r="J15" s="533"/>
      <c r="K15" s="384"/>
      <c r="L15" s="384"/>
      <c r="M15" s="384"/>
      <c r="N15" s="384"/>
      <c r="O15" s="534"/>
      <c r="P15" s="197"/>
      <c r="Q15" s="68"/>
      <c r="V15" s="68"/>
      <c r="W15" s="198"/>
      <c r="X15" s="198"/>
      <c r="Y15" s="31"/>
      <c r="Z15" s="199"/>
      <c r="AA15" s="191"/>
      <c r="AB15" s="191"/>
      <c r="AC15" s="191"/>
      <c r="AD15" s="191"/>
      <c r="AE15" s="191"/>
    </row>
    <row r="16" spans="3:31" ht="15"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2" customHeight="1" thickBot="1">
      <c r="A17" s="70"/>
      <c r="C17" s="83" t="s">
        <v>247</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2" customHeight="1">
      <c r="C18" s="343" t="s">
        <v>59</v>
      </c>
      <c r="D18" s="344"/>
      <c r="E18" s="345"/>
      <c r="F18" s="373"/>
      <c r="G18" s="364"/>
      <c r="H18" s="364"/>
      <c r="I18" s="32" t="s">
        <v>107</v>
      </c>
      <c r="J18" s="33"/>
      <c r="K18" s="33"/>
      <c r="L18" s="34"/>
      <c r="M18" s="412" t="str">
        <f>IF(COUNTBLANK(F18:H19)=6,"　←　該当する方に○",IF(COUNTBLANK(F18:H19)=4,"　←　どちらか一方に○",""))</f>
        <v>　←　該当する方に○</v>
      </c>
      <c r="N18" s="413"/>
      <c r="O18" s="413"/>
      <c r="P18" s="413"/>
      <c r="Q18" s="413"/>
      <c r="R18" s="413"/>
      <c r="S18" s="413"/>
      <c r="T18" s="413"/>
      <c r="U18" s="413"/>
      <c r="V18" s="413"/>
      <c r="W18" s="413"/>
      <c r="X18" s="413"/>
      <c r="Y18" s="413"/>
      <c r="Z18" s="413"/>
      <c r="AA18" s="413"/>
      <c r="AB18" s="413"/>
      <c r="AC18" s="413"/>
      <c r="AD18" s="413"/>
      <c r="AE18" s="413"/>
      <c r="AI18" s="86" t="s">
        <v>115</v>
      </c>
    </row>
    <row r="19" spans="1:51" ht="25.2" customHeight="1" thickBot="1">
      <c r="C19" s="476"/>
      <c r="D19" s="477"/>
      <c r="E19" s="478"/>
      <c r="F19" s="485"/>
      <c r="G19" s="486"/>
      <c r="H19" s="486"/>
      <c r="I19" s="35" t="s">
        <v>109</v>
      </c>
      <c r="J19" s="36"/>
      <c r="K19" s="36"/>
      <c r="L19" s="37"/>
      <c r="M19" s="414"/>
      <c r="N19" s="414"/>
      <c r="O19" s="414"/>
      <c r="P19" s="414"/>
      <c r="Q19" s="414"/>
      <c r="R19" s="414"/>
      <c r="S19" s="414"/>
      <c r="T19" s="414"/>
      <c r="U19" s="414"/>
      <c r="V19" s="414"/>
      <c r="W19" s="414"/>
      <c r="X19" s="414"/>
      <c r="Y19" s="414"/>
      <c r="Z19" s="414"/>
      <c r="AA19" s="414"/>
      <c r="AB19" s="414"/>
      <c r="AC19" s="414"/>
      <c r="AD19" s="414"/>
      <c r="AE19" s="414"/>
    </row>
    <row r="20" spans="1:51" ht="25.2" customHeight="1">
      <c r="C20" s="489" t="s">
        <v>117</v>
      </c>
      <c r="D20" s="490"/>
      <c r="E20" s="491"/>
      <c r="F20" s="492"/>
      <c r="G20" s="493"/>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4"/>
    </row>
    <row r="21" spans="1:51" ht="25.2" customHeight="1">
      <c r="C21" s="447" t="s">
        <v>106</v>
      </c>
      <c r="D21" s="448"/>
      <c r="E21" s="449"/>
      <c r="F21" s="456"/>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8"/>
    </row>
    <row r="22" spans="1:51" ht="25.2" customHeight="1">
      <c r="C22" s="447" t="s">
        <v>61</v>
      </c>
      <c r="D22" s="459"/>
      <c r="E22" s="460"/>
      <c r="F22" s="461" t="s">
        <v>197</v>
      </c>
      <c r="G22" s="462"/>
      <c r="H22" s="463"/>
      <c r="I22" s="463"/>
      <c r="J22" s="264" t="s">
        <v>93</v>
      </c>
      <c r="K22" s="463"/>
      <c r="L22" s="463"/>
      <c r="M22" s="264" t="s">
        <v>94</v>
      </c>
      <c r="N22" s="463"/>
      <c r="O22" s="463"/>
      <c r="P22" s="264" t="s">
        <v>95</v>
      </c>
      <c r="Q22" s="464" t="s">
        <v>113</v>
      </c>
      <c r="R22" s="465"/>
      <c r="S22" s="466" t="s">
        <v>197</v>
      </c>
      <c r="T22" s="467"/>
      <c r="U22" s="446"/>
      <c r="V22" s="446"/>
      <c r="W22" s="262" t="s">
        <v>93</v>
      </c>
      <c r="X22" s="446"/>
      <c r="Y22" s="446"/>
      <c r="Z22" s="262" t="s">
        <v>94</v>
      </c>
      <c r="AA22" s="446"/>
      <c r="AB22" s="446"/>
      <c r="AC22" s="262" t="s">
        <v>95</v>
      </c>
      <c r="AD22" s="487" t="s">
        <v>114</v>
      </c>
      <c r="AE22" s="488"/>
    </row>
    <row r="23" spans="1:51" ht="25.2" customHeight="1">
      <c r="C23" s="447" t="s">
        <v>64</v>
      </c>
      <c r="D23" s="448"/>
      <c r="E23" s="449"/>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2" customHeight="1">
      <c r="C24" s="447" t="s">
        <v>206</v>
      </c>
      <c r="D24" s="448"/>
      <c r="E24" s="449"/>
      <c r="F24" s="546"/>
      <c r="G24" s="547"/>
      <c r="H24" s="547"/>
      <c r="I24" s="547"/>
      <c r="J24" s="547"/>
      <c r="K24" s="547"/>
      <c r="L24" s="547"/>
      <c r="M24" s="547"/>
      <c r="N24" s="547"/>
      <c r="O24" s="547"/>
      <c r="P24" s="548"/>
      <c r="Q24" s="548"/>
      <c r="R24" s="548"/>
      <c r="S24" s="548"/>
      <c r="T24" s="548"/>
      <c r="U24" s="548"/>
      <c r="V24" s="548"/>
      <c r="W24" s="548"/>
      <c r="X24" s="548"/>
      <c r="Y24" s="548"/>
      <c r="Z24" s="548"/>
      <c r="AA24" s="548"/>
      <c r="AB24" s="548"/>
      <c r="AC24" s="548"/>
      <c r="AD24" s="548"/>
      <c r="AE24" s="549"/>
    </row>
    <row r="25" spans="1:51" ht="25.2" customHeight="1" thickBot="1">
      <c r="C25" s="450"/>
      <c r="D25" s="451"/>
      <c r="E25" s="452"/>
      <c r="F25" s="547"/>
      <c r="G25" s="547"/>
      <c r="H25" s="547"/>
      <c r="I25" s="547"/>
      <c r="J25" s="547"/>
      <c r="K25" s="547"/>
      <c r="L25" s="547"/>
      <c r="M25" s="547"/>
      <c r="N25" s="547"/>
      <c r="O25" s="547"/>
      <c r="P25" s="547"/>
      <c r="Q25" s="547"/>
      <c r="R25" s="547"/>
      <c r="S25" s="547"/>
      <c r="T25" s="547"/>
      <c r="U25" s="547"/>
      <c r="V25" s="547"/>
      <c r="W25" s="547"/>
      <c r="X25" s="547"/>
      <c r="Y25" s="547"/>
      <c r="Z25" s="547"/>
      <c r="AA25" s="547"/>
      <c r="AB25" s="547"/>
      <c r="AC25" s="547"/>
      <c r="AD25" s="547"/>
      <c r="AE25" s="550"/>
    </row>
    <row r="26" spans="1:51" ht="25.2" customHeight="1">
      <c r="C26" s="551" t="s">
        <v>125</v>
      </c>
      <c r="D26" s="551"/>
      <c r="E26" s="551"/>
      <c r="F26" s="441" t="s">
        <v>174</v>
      </c>
      <c r="G26" s="442"/>
      <c r="H26" s="442"/>
      <c r="I26" s="442"/>
      <c r="J26" s="442"/>
      <c r="K26" s="442"/>
      <c r="L26" s="442"/>
      <c r="M26" s="442"/>
      <c r="N26" s="442"/>
      <c r="O26" s="442"/>
      <c r="P26" s="442"/>
      <c r="Q26" s="442"/>
      <c r="R26" s="442"/>
      <c r="S26" s="442"/>
      <c r="T26" s="442"/>
      <c r="U26" s="442"/>
      <c r="V26" s="442"/>
      <c r="W26" s="442"/>
      <c r="X26" s="442"/>
      <c r="Y26" s="442"/>
      <c r="Z26" s="442"/>
      <c r="AA26" s="442"/>
      <c r="AB26" s="442"/>
      <c r="AC26" s="442"/>
      <c r="AD26" s="442"/>
      <c r="AE26" s="442"/>
    </row>
    <row r="27" spans="1:51">
      <c r="C27" s="552"/>
      <c r="D27" s="552"/>
      <c r="E27" s="552"/>
      <c r="F27" s="445"/>
      <c r="G27" s="445"/>
      <c r="H27" s="445"/>
      <c r="I27" s="445"/>
      <c r="J27" s="445"/>
      <c r="K27" s="445"/>
      <c r="L27" s="445"/>
      <c r="M27" s="445"/>
      <c r="N27" s="445"/>
      <c r="O27" s="445"/>
      <c r="P27" s="445"/>
      <c r="Q27" s="445"/>
      <c r="R27" s="445"/>
      <c r="S27" s="445"/>
      <c r="T27" s="445"/>
      <c r="U27" s="445"/>
      <c r="V27" s="445"/>
      <c r="W27" s="445"/>
      <c r="X27" s="445"/>
      <c r="Y27" s="445"/>
      <c r="Z27" s="445"/>
      <c r="AA27" s="445"/>
      <c r="AB27" s="445"/>
      <c r="AC27" s="445"/>
      <c r="AD27" s="445"/>
      <c r="AE27" s="445"/>
    </row>
    <row r="28" spans="1:51">
      <c r="C28" s="265"/>
      <c r="D28" s="265"/>
      <c r="E28" s="265"/>
      <c r="F28" s="121" t="s">
        <v>255</v>
      </c>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row>
    <row r="29" spans="1:51">
      <c r="C29" s="265"/>
      <c r="D29" s="265"/>
      <c r="E29" s="265"/>
      <c r="F29" s="121" t="s">
        <v>266</v>
      </c>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row>
    <row r="30" spans="1:51">
      <c r="C30" s="265"/>
      <c r="D30" s="265"/>
      <c r="E30" s="265"/>
      <c r="F30" s="121" t="s">
        <v>205</v>
      </c>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row>
    <row r="31" spans="1:51" ht="8.4" customHeight="1">
      <c r="C31" s="266"/>
      <c r="D31" s="266"/>
      <c r="E31" s="266"/>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row>
    <row r="32" spans="1:51" s="82" customFormat="1" ht="25.2" customHeight="1" thickBot="1">
      <c r="A32" s="70"/>
      <c r="C32" s="83" t="s">
        <v>248</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2" customHeight="1">
      <c r="C33" s="357" t="s">
        <v>59</v>
      </c>
      <c r="D33" s="358"/>
      <c r="E33" s="371"/>
      <c r="F33" s="373"/>
      <c r="G33" s="364"/>
      <c r="H33" s="364"/>
      <c r="I33" s="32" t="s">
        <v>107</v>
      </c>
      <c r="J33" s="33"/>
      <c r="K33" s="33"/>
      <c r="L33" s="34"/>
      <c r="M33" s="412" t="str">
        <f>IF(COUNTBLANK(F33:H34)=6,"　←　該当する方に○",IF(COUNTBLANK(F33:H34)=4,"　←　どちらか一方に○",""))</f>
        <v>　←　該当する方に○</v>
      </c>
      <c r="N33" s="413"/>
      <c r="O33" s="413"/>
      <c r="P33" s="413"/>
      <c r="Q33" s="413"/>
      <c r="R33" s="413"/>
      <c r="S33" s="413"/>
      <c r="T33" s="413"/>
      <c r="U33" s="413"/>
      <c r="V33" s="413"/>
      <c r="W33" s="413"/>
      <c r="X33" s="413"/>
      <c r="Y33" s="413"/>
      <c r="Z33" s="413"/>
      <c r="AA33" s="413"/>
      <c r="AB33" s="413"/>
      <c r="AC33" s="413"/>
      <c r="AD33" s="413"/>
      <c r="AE33" s="413"/>
    </row>
    <row r="34" spans="1:51" ht="25.2" customHeight="1" thickBot="1">
      <c r="C34" s="359"/>
      <c r="D34" s="360"/>
      <c r="E34" s="415"/>
      <c r="F34" s="485"/>
      <c r="G34" s="486"/>
      <c r="H34" s="486"/>
      <c r="I34" s="35" t="s">
        <v>109</v>
      </c>
      <c r="J34" s="36"/>
      <c r="K34" s="36"/>
      <c r="L34" s="37"/>
      <c r="M34" s="414"/>
      <c r="N34" s="414"/>
      <c r="O34" s="414"/>
      <c r="P34" s="414"/>
      <c r="Q34" s="414"/>
      <c r="R34" s="414"/>
      <c r="S34" s="414"/>
      <c r="T34" s="414"/>
      <c r="U34" s="414"/>
      <c r="V34" s="414"/>
      <c r="W34" s="414"/>
      <c r="X34" s="414"/>
      <c r="Y34" s="414"/>
      <c r="Z34" s="414"/>
      <c r="AA34" s="414"/>
      <c r="AB34" s="414"/>
      <c r="AC34" s="414"/>
      <c r="AD34" s="414"/>
      <c r="AE34" s="414"/>
    </row>
    <row r="35" spans="1:51" ht="25.2" customHeight="1" thickBot="1">
      <c r="C35" s="396" t="s">
        <v>65</v>
      </c>
      <c r="D35" s="436"/>
      <c r="E35" s="437"/>
      <c r="F35" s="89" t="s">
        <v>197</v>
      </c>
      <c r="G35" s="532"/>
      <c r="H35" s="385"/>
      <c r="I35" s="259" t="s">
        <v>126</v>
      </c>
      <c r="J35" s="396" t="s">
        <v>26</v>
      </c>
      <c r="K35" s="525"/>
      <c r="L35" s="526"/>
      <c r="M35" s="528"/>
      <c r="N35" s="395"/>
      <c r="O35" s="398"/>
      <c r="P35" s="396" t="s">
        <v>106</v>
      </c>
      <c r="Q35" s="397"/>
      <c r="R35" s="527"/>
      <c r="S35" s="529"/>
      <c r="T35" s="530"/>
      <c r="U35" s="530"/>
      <c r="V35" s="530"/>
      <c r="W35" s="530"/>
      <c r="X35" s="530"/>
      <c r="Y35" s="531"/>
      <c r="Z35" s="396" t="s">
        <v>28</v>
      </c>
      <c r="AA35" s="436"/>
      <c r="AB35" s="437"/>
      <c r="AC35" s="386"/>
      <c r="AD35" s="525"/>
      <c r="AE35" s="174" t="s">
        <v>29</v>
      </c>
    </row>
    <row r="36" spans="1:51" ht="20.100000000000001" customHeight="1" thickBot="1">
      <c r="C36" s="559" t="s">
        <v>130</v>
      </c>
      <c r="D36" s="560"/>
      <c r="E36" s="560"/>
      <c r="F36" s="560"/>
      <c r="G36" s="560"/>
      <c r="H36" s="560"/>
      <c r="I36" s="560"/>
      <c r="J36" s="560"/>
      <c r="K36" s="560"/>
      <c r="L36" s="560"/>
      <c r="M36" s="560"/>
      <c r="N36" s="560"/>
      <c r="O36" s="560"/>
      <c r="P36" s="560"/>
      <c r="Q36" s="560"/>
      <c r="R36" s="560"/>
      <c r="S36" s="560"/>
      <c r="T36" s="560"/>
      <c r="U36" s="560"/>
      <c r="V36" s="560"/>
      <c r="W36" s="560"/>
      <c r="X36" s="560"/>
      <c r="Y36" s="560"/>
      <c r="Z36" s="560"/>
      <c r="AA36" s="560"/>
      <c r="AB36" s="560"/>
      <c r="AC36" s="560"/>
      <c r="AD36" s="560"/>
      <c r="AE36" s="560"/>
      <c r="AH36" s="251"/>
      <c r="AI36" s="251"/>
      <c r="AJ36" s="251"/>
      <c r="AK36" s="251"/>
      <c r="AL36" s="251"/>
      <c r="AM36" s="251"/>
      <c r="AN36" s="251"/>
      <c r="AO36" s="251"/>
      <c r="AP36" s="251"/>
      <c r="AQ36" s="251"/>
      <c r="AR36" s="251"/>
      <c r="AS36" s="251"/>
      <c r="AT36" s="251"/>
      <c r="AU36" s="251"/>
      <c r="AV36" s="251"/>
      <c r="AW36" s="251"/>
      <c r="AX36" s="251"/>
      <c r="AY36" s="251"/>
    </row>
    <row r="37" spans="1:51" ht="25.2" customHeight="1">
      <c r="C37" s="489" t="s">
        <v>60</v>
      </c>
      <c r="D37" s="490"/>
      <c r="E37" s="491"/>
      <c r="F37" s="553"/>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5"/>
    </row>
    <row r="38" spans="1:51" ht="25.2" customHeight="1">
      <c r="C38" s="447" t="s">
        <v>25</v>
      </c>
      <c r="D38" s="448"/>
      <c r="E38" s="449"/>
      <c r="F38" s="556"/>
      <c r="G38" s="557"/>
      <c r="H38" s="557"/>
      <c r="I38" s="557"/>
      <c r="J38" s="557"/>
      <c r="K38" s="557"/>
      <c r="L38" s="557"/>
      <c r="M38" s="557"/>
      <c r="N38" s="557"/>
      <c r="O38" s="557"/>
      <c r="P38" s="557"/>
      <c r="Q38" s="557"/>
      <c r="R38" s="557"/>
      <c r="S38" s="557"/>
      <c r="T38" s="557"/>
      <c r="U38" s="557"/>
      <c r="V38" s="557"/>
      <c r="W38" s="557"/>
      <c r="X38" s="557"/>
      <c r="Y38" s="557"/>
      <c r="Z38" s="557"/>
      <c r="AA38" s="557"/>
      <c r="AB38" s="557"/>
      <c r="AC38" s="557"/>
      <c r="AD38" s="557"/>
      <c r="AE38" s="558"/>
    </row>
    <row r="39" spans="1:51" ht="25.2" customHeight="1">
      <c r="C39" s="447" t="s">
        <v>61</v>
      </c>
      <c r="D39" s="459"/>
      <c r="E39" s="460"/>
      <c r="F39" s="461" t="s">
        <v>197</v>
      </c>
      <c r="G39" s="462"/>
      <c r="H39" s="463"/>
      <c r="I39" s="463"/>
      <c r="J39" s="264" t="s">
        <v>93</v>
      </c>
      <c r="K39" s="463"/>
      <c r="L39" s="463"/>
      <c r="M39" s="264" t="s">
        <v>94</v>
      </c>
      <c r="N39" s="463"/>
      <c r="O39" s="463"/>
      <c r="P39" s="264" t="s">
        <v>95</v>
      </c>
      <c r="Q39" s="464" t="s">
        <v>113</v>
      </c>
      <c r="R39" s="465"/>
      <c r="S39" s="466" t="s">
        <v>197</v>
      </c>
      <c r="T39" s="467"/>
      <c r="U39" s="446"/>
      <c r="V39" s="446"/>
      <c r="W39" s="262" t="s">
        <v>93</v>
      </c>
      <c r="X39" s="446"/>
      <c r="Y39" s="446"/>
      <c r="Z39" s="262" t="s">
        <v>94</v>
      </c>
      <c r="AA39" s="446"/>
      <c r="AB39" s="446"/>
      <c r="AC39" s="262" t="s">
        <v>95</v>
      </c>
      <c r="AD39" s="487" t="s">
        <v>114</v>
      </c>
      <c r="AE39" s="488"/>
    </row>
    <row r="40" spans="1:51" ht="25.2" customHeight="1" thickBot="1">
      <c r="C40" s="450" t="s">
        <v>118</v>
      </c>
      <c r="D40" s="451"/>
      <c r="E40" s="452"/>
      <c r="F40" s="561"/>
      <c r="G40" s="562"/>
      <c r="H40" s="562"/>
      <c r="I40" s="562"/>
      <c r="J40" s="562"/>
      <c r="K40" s="562"/>
      <c r="L40" s="562"/>
      <c r="M40" s="562"/>
      <c r="N40" s="562"/>
      <c r="O40" s="562"/>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2" customHeight="1" thickBot="1">
      <c r="A42" s="70"/>
      <c r="C42" s="83" t="s">
        <v>249</v>
      </c>
      <c r="AH42" s="84"/>
      <c r="AI42" s="84"/>
      <c r="AJ42" s="84"/>
      <c r="AK42" s="84"/>
      <c r="AL42" s="84"/>
      <c r="AM42" s="84"/>
      <c r="AN42" s="84"/>
      <c r="AO42" s="84"/>
      <c r="AP42" s="84"/>
      <c r="AQ42" s="84"/>
      <c r="AR42" s="84"/>
      <c r="AS42" s="84"/>
      <c r="AT42" s="84"/>
      <c r="AU42" s="84"/>
      <c r="AV42" s="84"/>
      <c r="AW42" s="84"/>
      <c r="AX42" s="84"/>
      <c r="AY42" s="84"/>
    </row>
    <row r="43" spans="1:51" ht="25.2" customHeight="1">
      <c r="C43" s="357" t="s">
        <v>63</v>
      </c>
      <c r="D43" s="358"/>
      <c r="E43" s="371"/>
      <c r="F43" s="373"/>
      <c r="G43" s="364"/>
      <c r="H43" s="364"/>
      <c r="I43" s="32" t="s">
        <v>20</v>
      </c>
      <c r="J43" s="33"/>
      <c r="K43" s="33"/>
      <c r="L43" s="34"/>
      <c r="M43" s="412" t="str">
        <f>IF(COUNTBLANK(F43:H44)=6,"　←　該当する方に○",IF(COUNTBLANK(F43:H44)=4,"　←　どちらか一方に○",""))</f>
        <v>　←　該当する方に○</v>
      </c>
      <c r="N43" s="413"/>
      <c r="O43" s="413"/>
      <c r="P43" s="413"/>
      <c r="Q43" s="413"/>
      <c r="R43" s="413"/>
      <c r="S43" s="413"/>
      <c r="T43" s="413"/>
      <c r="U43" s="413"/>
      <c r="V43" s="413"/>
      <c r="W43" s="413"/>
      <c r="X43" s="413"/>
      <c r="Y43" s="413"/>
      <c r="Z43" s="413"/>
      <c r="AA43" s="413"/>
      <c r="AB43" s="413"/>
      <c r="AC43" s="413"/>
      <c r="AD43" s="413"/>
      <c r="AE43" s="413"/>
    </row>
    <row r="44" spans="1:51" ht="25.2" customHeight="1" thickBot="1">
      <c r="C44" s="361"/>
      <c r="D44" s="362"/>
      <c r="E44" s="372"/>
      <c r="F44" s="377"/>
      <c r="G44" s="366"/>
      <c r="H44" s="366"/>
      <c r="I44" s="42" t="s">
        <v>21</v>
      </c>
      <c r="J44" s="43"/>
      <c r="K44" s="43"/>
      <c r="L44" s="44"/>
      <c r="M44" s="414"/>
      <c r="N44" s="414"/>
      <c r="O44" s="414"/>
      <c r="P44" s="414"/>
      <c r="Q44" s="414"/>
      <c r="R44" s="414"/>
      <c r="S44" s="414"/>
      <c r="T44" s="414"/>
      <c r="U44" s="414"/>
      <c r="V44" s="414"/>
      <c r="W44" s="414"/>
      <c r="X44" s="414"/>
      <c r="Y44" s="414"/>
      <c r="Z44" s="414"/>
      <c r="AA44" s="414"/>
      <c r="AB44" s="414"/>
      <c r="AC44" s="414"/>
      <c r="AD44" s="414"/>
      <c r="AE44" s="414"/>
    </row>
    <row r="45" spans="1:51" ht="25.2" customHeight="1">
      <c r="C45" s="598" t="s">
        <v>124</v>
      </c>
      <c r="D45" s="599"/>
      <c r="E45" s="599"/>
      <c r="F45" s="31" t="s">
        <v>119</v>
      </c>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row>
    <row r="46" spans="1:51" ht="10.199999999999999" customHeight="1">
      <c r="C46" s="41"/>
      <c r="D46" s="254"/>
      <c r="E46" s="254"/>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2" customHeight="1" thickBot="1">
      <c r="A47" s="70"/>
      <c r="C47" s="83" t="s">
        <v>251</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2" customHeight="1">
      <c r="C48" s="357" t="s">
        <v>59</v>
      </c>
      <c r="D48" s="358"/>
      <c r="E48" s="371"/>
      <c r="F48" s="373"/>
      <c r="G48" s="364"/>
      <c r="H48" s="364"/>
      <c r="I48" s="32" t="s">
        <v>20</v>
      </c>
      <c r="J48" s="33"/>
      <c r="K48" s="33"/>
      <c r="L48" s="34"/>
      <c r="M48" s="412" t="str">
        <f>IF(COUNTBLANK(F48:H49)=6,"　←　該当する方に○",IF(COUNTBLANK(F48:H49)=4,"　←　どちらか一方に○",""))</f>
        <v>　←　該当する方に○</v>
      </c>
      <c r="N48" s="413"/>
      <c r="O48" s="413"/>
      <c r="P48" s="413"/>
      <c r="Q48" s="413"/>
      <c r="R48" s="413"/>
      <c r="S48" s="413"/>
      <c r="T48" s="413"/>
      <c r="U48" s="413"/>
      <c r="V48" s="413"/>
      <c r="W48" s="413"/>
      <c r="X48" s="413"/>
      <c r="Y48" s="413"/>
      <c r="Z48" s="413"/>
      <c r="AA48" s="413"/>
      <c r="AB48" s="413"/>
      <c r="AC48" s="413"/>
      <c r="AD48" s="413"/>
      <c r="AE48" s="413"/>
    </row>
    <row r="49" spans="1:51" ht="25.2" customHeight="1" thickBot="1">
      <c r="C49" s="361"/>
      <c r="D49" s="362"/>
      <c r="E49" s="372"/>
      <c r="F49" s="377"/>
      <c r="G49" s="366"/>
      <c r="H49" s="366"/>
      <c r="I49" s="42" t="s">
        <v>21</v>
      </c>
      <c r="J49" s="43"/>
      <c r="K49" s="43"/>
      <c r="L49" s="44"/>
      <c r="M49" s="414"/>
      <c r="N49" s="414"/>
      <c r="O49" s="414"/>
      <c r="P49" s="414"/>
      <c r="Q49" s="414"/>
      <c r="R49" s="414"/>
      <c r="S49" s="414"/>
      <c r="T49" s="414"/>
      <c r="U49" s="414"/>
      <c r="V49" s="414"/>
      <c r="W49" s="414"/>
      <c r="X49" s="414"/>
      <c r="Y49" s="414"/>
      <c r="Z49" s="414"/>
      <c r="AA49" s="414"/>
      <c r="AB49" s="414"/>
      <c r="AC49" s="414"/>
      <c r="AD49" s="414"/>
      <c r="AE49" s="414"/>
    </row>
    <row r="50" spans="1:51" ht="25.2" customHeight="1">
      <c r="C50" s="598" t="s">
        <v>124</v>
      </c>
      <c r="D50" s="599"/>
      <c r="E50" s="599"/>
      <c r="F50" s="31" t="s">
        <v>120</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8.4" customHeight="1">
      <c r="C51" s="41"/>
      <c r="D51" s="254"/>
      <c r="E51" s="254"/>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2" customHeight="1" thickBot="1">
      <c r="A52" s="70"/>
      <c r="C52" s="83" t="s">
        <v>252</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2" customHeight="1">
      <c r="C53" s="343" t="s">
        <v>59</v>
      </c>
      <c r="D53" s="344"/>
      <c r="E53" s="345"/>
      <c r="F53" s="373"/>
      <c r="G53" s="364"/>
      <c r="H53" s="364"/>
      <c r="I53" s="407" t="s">
        <v>121</v>
      </c>
      <c r="J53" s="564"/>
      <c r="K53" s="564"/>
      <c r="L53" s="564"/>
      <c r="M53" s="564"/>
      <c r="N53" s="564"/>
      <c r="O53" s="564"/>
      <c r="P53" s="564"/>
      <c r="Q53" s="564"/>
      <c r="R53" s="565"/>
      <c r="S53" s="600" t="str">
        <f>IF(COUNTBLANK(F53:H55)=9,"　←　該当するところに○",IF(COUNTBLANK(F53:H55)=7,"　←　どちらか一方に○",IF(COUNTBLANK(F53:H55)=6,"　←　いずれか一つに○","")))</f>
        <v>　←　該当するところに○</v>
      </c>
      <c r="T53" s="601"/>
      <c r="U53" s="601"/>
      <c r="V53" s="601"/>
      <c r="W53" s="601"/>
      <c r="X53" s="601"/>
      <c r="Y53" s="601"/>
      <c r="Z53" s="601"/>
      <c r="AA53" s="601"/>
      <c r="AB53" s="601"/>
      <c r="AC53" s="601"/>
      <c r="AD53" s="601"/>
      <c r="AE53" s="601"/>
    </row>
    <row r="54" spans="1:51" ht="25.2" customHeight="1">
      <c r="C54" s="566"/>
      <c r="D54" s="567"/>
      <c r="E54" s="568"/>
      <c r="F54" s="563"/>
      <c r="G54" s="416"/>
      <c r="H54" s="416"/>
      <c r="I54" s="571" t="s">
        <v>122</v>
      </c>
      <c r="J54" s="572"/>
      <c r="K54" s="572"/>
      <c r="L54" s="572"/>
      <c r="M54" s="572"/>
      <c r="N54" s="572"/>
      <c r="O54" s="572"/>
      <c r="P54" s="572"/>
      <c r="Q54" s="572"/>
      <c r="R54" s="573"/>
      <c r="S54" s="602"/>
      <c r="T54" s="601"/>
      <c r="U54" s="601"/>
      <c r="V54" s="601"/>
      <c r="W54" s="601"/>
      <c r="X54" s="601"/>
      <c r="Y54" s="601"/>
      <c r="Z54" s="601"/>
      <c r="AA54" s="601"/>
      <c r="AB54" s="601"/>
      <c r="AC54" s="601"/>
      <c r="AD54" s="601"/>
      <c r="AE54" s="601"/>
    </row>
    <row r="55" spans="1:51" ht="25.2" customHeight="1" thickBot="1">
      <c r="C55" s="476"/>
      <c r="D55" s="477"/>
      <c r="E55" s="478"/>
      <c r="F55" s="377"/>
      <c r="G55" s="366"/>
      <c r="H55" s="366"/>
      <c r="I55" s="574" t="s">
        <v>108</v>
      </c>
      <c r="J55" s="575"/>
      <c r="K55" s="575"/>
      <c r="L55" s="575"/>
      <c r="M55" s="575"/>
      <c r="N55" s="575"/>
      <c r="O55" s="575"/>
      <c r="P55" s="575"/>
      <c r="Q55" s="575"/>
      <c r="R55" s="576"/>
      <c r="S55" s="602"/>
      <c r="T55" s="601"/>
      <c r="U55" s="601"/>
      <c r="V55" s="601"/>
      <c r="W55" s="601"/>
      <c r="X55" s="601"/>
      <c r="Y55" s="601"/>
      <c r="Z55" s="601"/>
      <c r="AA55" s="601"/>
      <c r="AB55" s="601"/>
      <c r="AC55" s="601"/>
      <c r="AD55" s="601"/>
      <c r="AE55" s="601"/>
    </row>
    <row r="56" spans="1:51" ht="25.2" customHeight="1" thickBot="1">
      <c r="C56" s="396" t="s">
        <v>128</v>
      </c>
      <c r="D56" s="436"/>
      <c r="E56" s="437"/>
      <c r="F56" s="533"/>
      <c r="G56" s="569"/>
      <c r="H56" s="569"/>
      <c r="I56" s="54" t="s">
        <v>127</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2" customHeight="1" thickBot="1">
      <c r="C57" s="396" t="s">
        <v>65</v>
      </c>
      <c r="D57" s="436"/>
      <c r="E57" s="437"/>
      <c r="F57" s="89" t="s">
        <v>197</v>
      </c>
      <c r="G57" s="532"/>
      <c r="H57" s="385"/>
      <c r="I57" s="259" t="s">
        <v>126</v>
      </c>
      <c r="J57" s="396" t="s">
        <v>26</v>
      </c>
      <c r="K57" s="525"/>
      <c r="L57" s="526"/>
      <c r="M57" s="528"/>
      <c r="N57" s="395"/>
      <c r="O57" s="398"/>
      <c r="P57" s="396" t="s">
        <v>106</v>
      </c>
      <c r="Q57" s="397"/>
      <c r="R57" s="527"/>
      <c r="S57" s="529"/>
      <c r="T57" s="530"/>
      <c r="U57" s="530"/>
      <c r="V57" s="530"/>
      <c r="W57" s="530"/>
      <c r="X57" s="530"/>
      <c r="Y57" s="531"/>
      <c r="Z57" s="396" t="s">
        <v>28</v>
      </c>
      <c r="AA57" s="436"/>
      <c r="AB57" s="437"/>
      <c r="AC57" s="386"/>
      <c r="AD57" s="525"/>
      <c r="AE57" s="174" t="s">
        <v>29</v>
      </c>
    </row>
    <row r="58" spans="1:51" ht="20.100000000000001" customHeight="1" thickBot="1">
      <c r="C58" s="559" t="s">
        <v>163</v>
      </c>
      <c r="D58" s="559"/>
      <c r="E58" s="559"/>
      <c r="F58" s="559"/>
      <c r="G58" s="559"/>
      <c r="H58" s="559"/>
      <c r="I58" s="559"/>
      <c r="J58" s="559"/>
      <c r="K58" s="559"/>
      <c r="L58" s="559"/>
      <c r="M58" s="559"/>
      <c r="N58" s="559"/>
      <c r="O58" s="559"/>
      <c r="P58" s="559"/>
      <c r="Q58" s="559"/>
      <c r="R58" s="559"/>
      <c r="S58" s="559"/>
      <c r="T58" s="559"/>
      <c r="U58" s="559"/>
      <c r="V58" s="559"/>
      <c r="W58" s="559"/>
      <c r="X58" s="559"/>
      <c r="Y58" s="559"/>
      <c r="Z58" s="559"/>
      <c r="AA58" s="559"/>
      <c r="AB58" s="559"/>
      <c r="AC58" s="559"/>
      <c r="AD58" s="559"/>
      <c r="AE58" s="559"/>
    </row>
    <row r="59" spans="1:51" ht="25.2" customHeight="1">
      <c r="C59" s="489" t="s">
        <v>60</v>
      </c>
      <c r="D59" s="490"/>
      <c r="E59" s="491"/>
      <c r="F59" s="553"/>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5"/>
    </row>
    <row r="60" spans="1:51" ht="25.2" customHeight="1">
      <c r="C60" s="447" t="s">
        <v>25</v>
      </c>
      <c r="D60" s="448"/>
      <c r="E60" s="449"/>
      <c r="F60" s="556"/>
      <c r="G60" s="557"/>
      <c r="H60" s="557"/>
      <c r="I60" s="557"/>
      <c r="J60" s="557"/>
      <c r="K60" s="557"/>
      <c r="L60" s="557"/>
      <c r="M60" s="557"/>
      <c r="N60" s="557"/>
      <c r="O60" s="557"/>
      <c r="P60" s="557"/>
      <c r="Q60" s="557"/>
      <c r="R60" s="557"/>
      <c r="S60" s="557"/>
      <c r="T60" s="557"/>
      <c r="U60" s="557"/>
      <c r="V60" s="557"/>
      <c r="W60" s="557"/>
      <c r="X60" s="557"/>
      <c r="Y60" s="557"/>
      <c r="Z60" s="557"/>
      <c r="AA60" s="557"/>
      <c r="AB60" s="557"/>
      <c r="AC60" s="557"/>
      <c r="AD60" s="557"/>
      <c r="AE60" s="558"/>
    </row>
    <row r="61" spans="1:51" ht="25.2" customHeight="1" thickBot="1">
      <c r="C61" s="450" t="s">
        <v>61</v>
      </c>
      <c r="D61" s="451"/>
      <c r="E61" s="452"/>
      <c r="F61" s="536" t="s">
        <v>197</v>
      </c>
      <c r="G61" s="537"/>
      <c r="H61" s="538"/>
      <c r="I61" s="538"/>
      <c r="J61" s="263" t="s">
        <v>93</v>
      </c>
      <c r="K61" s="538"/>
      <c r="L61" s="538"/>
      <c r="M61" s="263" t="s">
        <v>94</v>
      </c>
      <c r="N61" s="538"/>
      <c r="O61" s="538"/>
      <c r="P61" s="263" t="s">
        <v>95</v>
      </c>
      <c r="Q61" s="603" t="s">
        <v>113</v>
      </c>
      <c r="R61" s="605"/>
      <c r="S61" s="542" t="s">
        <v>197</v>
      </c>
      <c r="T61" s="537"/>
      <c r="U61" s="538"/>
      <c r="V61" s="538"/>
      <c r="W61" s="263" t="s">
        <v>93</v>
      </c>
      <c r="X61" s="538"/>
      <c r="Y61" s="538"/>
      <c r="Z61" s="263" t="s">
        <v>94</v>
      </c>
      <c r="AA61" s="538"/>
      <c r="AB61" s="538"/>
      <c r="AC61" s="263" t="s">
        <v>95</v>
      </c>
      <c r="AD61" s="603" t="s">
        <v>114</v>
      </c>
      <c r="AE61" s="604"/>
    </row>
    <row r="62" spans="1:51" ht="25.2" customHeight="1">
      <c r="C62" s="598" t="s">
        <v>124</v>
      </c>
      <c r="D62" s="599"/>
      <c r="E62" s="599"/>
      <c r="F62" s="121" t="s">
        <v>219</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ht="18.600000000000001">
      <c r="A68" s="70"/>
      <c r="C68" s="432"/>
      <c r="D68" s="432"/>
      <c r="E68" s="432"/>
      <c r="F68" s="432"/>
      <c r="G68" s="432"/>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 ref="P57:R57"/>
    <mergeCell ref="S57:Y57"/>
    <mergeCell ref="Z57:AB57"/>
    <mergeCell ref="AC57:AD57"/>
    <mergeCell ref="C58:AE58"/>
    <mergeCell ref="C59:E59"/>
    <mergeCell ref="F59:AE59"/>
    <mergeCell ref="C56:E56"/>
    <mergeCell ref="F56:H56"/>
    <mergeCell ref="C57:E57"/>
    <mergeCell ref="G57:H57"/>
    <mergeCell ref="J57:L57"/>
    <mergeCell ref="M57:O57"/>
    <mergeCell ref="C50:E50"/>
    <mergeCell ref="C53:E55"/>
    <mergeCell ref="F53:H53"/>
    <mergeCell ref="I53:R53"/>
    <mergeCell ref="S53:AE55"/>
    <mergeCell ref="F54:H54"/>
    <mergeCell ref="I54:R54"/>
    <mergeCell ref="F55:H55"/>
    <mergeCell ref="I55:R55"/>
    <mergeCell ref="C43:E44"/>
    <mergeCell ref="F43:H43"/>
    <mergeCell ref="M43:AE44"/>
    <mergeCell ref="F44:H44"/>
    <mergeCell ref="C45:E45"/>
    <mergeCell ref="C48:E49"/>
    <mergeCell ref="F48:H48"/>
    <mergeCell ref="M48:AE49"/>
    <mergeCell ref="F49:H49"/>
    <mergeCell ref="S39:T39"/>
    <mergeCell ref="U39:V39"/>
    <mergeCell ref="X39:Y39"/>
    <mergeCell ref="AA39:AB39"/>
    <mergeCell ref="AD39:AE39"/>
    <mergeCell ref="C40:E40"/>
    <mergeCell ref="F40:O40"/>
    <mergeCell ref="C39:E39"/>
    <mergeCell ref="F39:G39"/>
    <mergeCell ref="H39:I39"/>
    <mergeCell ref="K39:L39"/>
    <mergeCell ref="N39:O39"/>
    <mergeCell ref="Q39:R39"/>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C26:E27"/>
    <mergeCell ref="F26:AE27"/>
    <mergeCell ref="C33:E34"/>
    <mergeCell ref="F33:H33"/>
    <mergeCell ref="M33:AE34"/>
    <mergeCell ref="F34:H34"/>
    <mergeCell ref="S22:T22"/>
    <mergeCell ref="U22:V22"/>
    <mergeCell ref="X22:Y22"/>
    <mergeCell ref="AA22:AB22"/>
    <mergeCell ref="AD22:AE22"/>
    <mergeCell ref="C23:E23"/>
    <mergeCell ref="C21:E21"/>
    <mergeCell ref="F21:AE21"/>
    <mergeCell ref="C22:E22"/>
    <mergeCell ref="F22:G22"/>
    <mergeCell ref="H22:I22"/>
    <mergeCell ref="K22:L22"/>
    <mergeCell ref="N22:O22"/>
    <mergeCell ref="Q22:R22"/>
    <mergeCell ref="C24:E25"/>
    <mergeCell ref="F24:AE25"/>
    <mergeCell ref="F8:AE8"/>
    <mergeCell ref="C15:H15"/>
    <mergeCell ref="J15:O15"/>
    <mergeCell ref="C18:E19"/>
    <mergeCell ref="F18:H18"/>
    <mergeCell ref="M18:AE19"/>
    <mergeCell ref="F19:H19"/>
    <mergeCell ref="C20:E20"/>
    <mergeCell ref="F20:AE20"/>
  </mergeCells>
  <phoneticPr fontId="1"/>
  <conditionalFormatting sqref="C36">
    <cfRule type="expression" dxfId="24" priority="20">
      <formula>$F$34="〇"</formula>
    </cfRule>
  </conditionalFormatting>
  <conditionalFormatting sqref="C58">
    <cfRule type="expression" dxfId="23" priority="9">
      <formula>$F$55="〇"</formula>
    </cfRule>
  </conditionalFormatting>
  <conditionalFormatting sqref="F35:G35 I35:AE35 F37:AE40">
    <cfRule type="expression" dxfId="22" priority="24">
      <formula>$F$34="〇"</formula>
    </cfRule>
  </conditionalFormatting>
  <conditionalFormatting sqref="F20:AE25">
    <cfRule type="expression" dxfId="21" priority="25">
      <formula>$F$19="〇"</formula>
    </cfRule>
  </conditionalFormatting>
  <conditionalFormatting sqref="F26:AE30">
    <cfRule type="expression" dxfId="20" priority="2">
      <formula>$G$19="〇"</formula>
    </cfRule>
    <cfRule type="expression" dxfId="19" priority="3">
      <formula>$G$17="〇"</formula>
    </cfRule>
  </conditionalFormatting>
  <conditionalFormatting sqref="F45:AE45">
    <cfRule type="expression" dxfId="18" priority="12">
      <formula>$F$44="〇"</formula>
    </cfRule>
  </conditionalFormatting>
  <conditionalFormatting sqref="F50:AE50">
    <cfRule type="expression" dxfId="17" priority="11">
      <formula>$F$49="〇"</formula>
    </cfRule>
  </conditionalFormatting>
  <conditionalFormatting sqref="F56:AE57">
    <cfRule type="expression" dxfId="16" priority="10">
      <formula>$F$55="〇"</formula>
    </cfRule>
  </conditionalFormatting>
  <conditionalFormatting sqref="F59:AE62">
    <cfRule type="expression" dxfId="15"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8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800-000001000000}">
      <formula1>F56&lt;40</formula1>
    </dataValidation>
    <dataValidation type="list" allowBlank="1" showInputMessage="1" showErrorMessage="1" sqref="F18:H19 F33:H34 F43:H44 F48:H49 F53:H55" xr:uid="{00000000-0002-0000-0800-000002000000}">
      <formula1>$AI$18:$AI$19</formula1>
    </dataValidation>
    <dataValidation type="list" allowBlank="1" showInputMessage="1" showErrorMessage="1" sqref="F22:G22 S22:T22 F35 F39:G39 S39:T39 F57 F61:G61 S61:T61" xr:uid="{00000000-0002-0000-0800-000003000000}">
      <formula1>"平成,令和"</formula1>
    </dataValidation>
  </dataValidations>
  <printOptions horizontalCentered="1"/>
  <pageMargins left="0.59055118110236227" right="0.78740157480314965" top="0.36" bottom="0.19" header="0.31496062992125984" footer="0.31496062992125984"/>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B69EC4D6-AADB-46D5-BFDA-5193903F0B97}">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8EBACA2B-8429-440D-9CD3-EE612ECE259F}">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2B214034-EB54-45D3-A4C4-5500B9E5B22C}">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49E0C4BA-45C4-4569-B2D7-9E2C01B264C6}">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8D5F557F-83E8-4F96-8C9B-7B11C91F74DD}">
            <xm:f>'（発注所属入力）'!$G$34=" "</xm:f>
            <x14:dxf>
              <fill>
                <patternFill>
                  <bgColor theme="0" tint="-0.499984740745262"/>
                </patternFill>
              </fill>
            </x14:dxf>
          </x14:cfRule>
          <xm:sqref>B53:AG62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7:AY193"/>
  <sheetViews>
    <sheetView view="pageBreakPreview" zoomScale="70" zoomScaleNormal="85" zoomScaleSheetLayoutView="70" workbookViewId="0">
      <pane ySplit="6" topLeftCell="A12" activePane="bottomLeft" state="frozen"/>
      <selection activeCell="C70" sqref="C70:F70"/>
      <selection pane="bottomLeft" activeCell="A9" sqref="A9:XFD9"/>
    </sheetView>
  </sheetViews>
  <sheetFormatPr defaultColWidth="9" defaultRowHeight="18"/>
  <cols>
    <col min="1" max="1" width="9" style="70"/>
    <col min="2" max="2" width="2.19921875" style="85" customWidth="1"/>
    <col min="3" max="5" width="5.59765625" style="85" customWidth="1"/>
    <col min="6" max="31" width="3.69921875" style="85" customWidth="1"/>
    <col min="32" max="32" width="2.59765625" style="85" customWidth="1"/>
    <col min="33" max="33" width="6.59765625" style="85" customWidth="1"/>
    <col min="34" max="51" width="9" style="86"/>
    <col min="52" max="16384" width="9" style="85"/>
  </cols>
  <sheetData>
    <row r="7" spans="3:31" ht="10.199999999999999" customHeight="1">
      <c r="AE7" s="249"/>
    </row>
    <row r="8" spans="3:31" ht="19.2">
      <c r="C8" s="287" t="s">
        <v>116</v>
      </c>
      <c r="D8" s="287"/>
      <c r="E8" s="287"/>
      <c r="F8" s="597" t="str">
        <f>+IF('技術資料表紙（入札参加者）'!E6=0,"商号又は名称：　　　　　     　　　　　　　","商号又は名称："&amp;'技術資料表紙（入札参加者）'!E6)</f>
        <v>商号又は名称：　　　　　     　　　　　　　</v>
      </c>
      <c r="G8" s="597"/>
      <c r="H8" s="597"/>
      <c r="I8" s="597"/>
      <c r="J8" s="597"/>
      <c r="K8" s="597"/>
      <c r="L8" s="597"/>
      <c r="M8" s="597"/>
      <c r="N8" s="597"/>
      <c r="O8" s="597"/>
      <c r="P8" s="597"/>
      <c r="Q8" s="597"/>
      <c r="R8" s="597"/>
      <c r="S8" s="597"/>
      <c r="T8" s="597"/>
      <c r="U8" s="597"/>
      <c r="V8" s="597"/>
      <c r="W8" s="597"/>
      <c r="X8" s="597"/>
      <c r="Y8" s="597"/>
      <c r="Z8" s="597"/>
      <c r="AA8" s="597"/>
      <c r="AB8" s="597"/>
      <c r="AC8" s="597"/>
      <c r="AD8" s="597"/>
      <c r="AE8" s="597"/>
    </row>
    <row r="9" spans="3:31" ht="15" customHeight="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row>
    <row r="10" spans="3:31" ht="31.8">
      <c r="C10" s="189" t="s">
        <v>171</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20.100000000000001"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2" customHeight="1">
      <c r="C12" s="192" t="s">
        <v>180</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2" customHeight="1">
      <c r="C13" s="192" t="s">
        <v>172</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9.6"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35" t="s">
        <v>123</v>
      </c>
      <c r="D15" s="385"/>
      <c r="E15" s="385"/>
      <c r="F15" s="385"/>
      <c r="G15" s="385"/>
      <c r="H15" s="387"/>
      <c r="I15" s="183">
        <v>3</v>
      </c>
      <c r="J15" s="533"/>
      <c r="K15" s="384"/>
      <c r="L15" s="384"/>
      <c r="M15" s="384"/>
      <c r="N15" s="384"/>
      <c r="O15" s="534"/>
      <c r="P15" s="197"/>
      <c r="Q15" s="68"/>
      <c r="V15" s="68"/>
      <c r="W15" s="198"/>
      <c r="X15" s="198"/>
      <c r="Y15" s="31"/>
      <c r="Z15" s="199"/>
      <c r="AA15" s="191"/>
      <c r="AB15" s="191"/>
      <c r="AC15" s="191"/>
      <c r="AD15" s="191"/>
      <c r="AE15" s="191"/>
    </row>
    <row r="16" spans="3:31" ht="8.4"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2" customHeight="1" thickBot="1">
      <c r="A17" s="70"/>
      <c r="C17" s="83" t="s">
        <v>247</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2" customHeight="1">
      <c r="C18" s="343" t="s">
        <v>59</v>
      </c>
      <c r="D18" s="344"/>
      <c r="E18" s="345"/>
      <c r="F18" s="373"/>
      <c r="G18" s="364"/>
      <c r="H18" s="364"/>
      <c r="I18" s="32" t="s">
        <v>20</v>
      </c>
      <c r="J18" s="33"/>
      <c r="K18" s="33"/>
      <c r="L18" s="34"/>
      <c r="M18" s="412" t="str">
        <f>IF(COUNTBLANK(F18:H19)=6,"　←　該当する方に○",IF(COUNTBLANK(F18:H19)=4,"　←　どちらか一方に○",""))</f>
        <v>　←　該当する方に○</v>
      </c>
      <c r="N18" s="413"/>
      <c r="O18" s="413"/>
      <c r="P18" s="413"/>
      <c r="Q18" s="413"/>
      <c r="R18" s="413"/>
      <c r="S18" s="413"/>
      <c r="T18" s="413"/>
      <c r="U18" s="413"/>
      <c r="V18" s="413"/>
      <c r="W18" s="413"/>
      <c r="X18" s="413"/>
      <c r="Y18" s="413"/>
      <c r="Z18" s="413"/>
      <c r="AA18" s="413"/>
      <c r="AB18" s="413"/>
      <c r="AC18" s="413"/>
      <c r="AD18" s="413"/>
      <c r="AE18" s="413"/>
      <c r="AI18" s="86" t="s">
        <v>115</v>
      </c>
    </row>
    <row r="19" spans="1:51" ht="25.2" customHeight="1" thickBot="1">
      <c r="C19" s="476"/>
      <c r="D19" s="477"/>
      <c r="E19" s="478"/>
      <c r="F19" s="485"/>
      <c r="G19" s="486"/>
      <c r="H19" s="486"/>
      <c r="I19" s="35" t="s">
        <v>21</v>
      </c>
      <c r="J19" s="36"/>
      <c r="K19" s="36"/>
      <c r="L19" s="37"/>
      <c r="M19" s="414"/>
      <c r="N19" s="414"/>
      <c r="O19" s="414"/>
      <c r="P19" s="414"/>
      <c r="Q19" s="414"/>
      <c r="R19" s="414"/>
      <c r="S19" s="414"/>
      <c r="T19" s="414"/>
      <c r="U19" s="414"/>
      <c r="V19" s="414"/>
      <c r="W19" s="414"/>
      <c r="X19" s="414"/>
      <c r="Y19" s="414"/>
      <c r="Z19" s="414"/>
      <c r="AA19" s="414"/>
      <c r="AB19" s="414"/>
      <c r="AC19" s="414"/>
      <c r="AD19" s="414"/>
      <c r="AE19" s="414"/>
    </row>
    <row r="20" spans="1:51" ht="25.2" customHeight="1">
      <c r="C20" s="489" t="s">
        <v>117</v>
      </c>
      <c r="D20" s="490"/>
      <c r="E20" s="491"/>
      <c r="F20" s="492"/>
      <c r="G20" s="493"/>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4"/>
    </row>
    <row r="21" spans="1:51" ht="25.2" customHeight="1">
      <c r="C21" s="447" t="s">
        <v>106</v>
      </c>
      <c r="D21" s="448"/>
      <c r="E21" s="449"/>
      <c r="F21" s="456"/>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8"/>
    </row>
    <row r="22" spans="1:51" ht="25.2" customHeight="1">
      <c r="C22" s="447" t="s">
        <v>61</v>
      </c>
      <c r="D22" s="459"/>
      <c r="E22" s="460"/>
      <c r="F22" s="461" t="s">
        <v>197</v>
      </c>
      <c r="G22" s="462"/>
      <c r="H22" s="463"/>
      <c r="I22" s="463"/>
      <c r="J22" s="264" t="s">
        <v>93</v>
      </c>
      <c r="K22" s="463"/>
      <c r="L22" s="463"/>
      <c r="M22" s="264" t="s">
        <v>94</v>
      </c>
      <c r="N22" s="463"/>
      <c r="O22" s="463"/>
      <c r="P22" s="264" t="s">
        <v>95</v>
      </c>
      <c r="Q22" s="464" t="s">
        <v>113</v>
      </c>
      <c r="R22" s="465"/>
      <c r="S22" s="466" t="s">
        <v>197</v>
      </c>
      <c r="T22" s="467"/>
      <c r="U22" s="446"/>
      <c r="V22" s="446"/>
      <c r="W22" s="262" t="s">
        <v>93</v>
      </c>
      <c r="X22" s="446"/>
      <c r="Y22" s="446"/>
      <c r="Z22" s="262" t="s">
        <v>94</v>
      </c>
      <c r="AA22" s="446"/>
      <c r="AB22" s="446"/>
      <c r="AC22" s="262" t="s">
        <v>95</v>
      </c>
      <c r="AD22" s="487" t="s">
        <v>114</v>
      </c>
      <c r="AE22" s="488"/>
    </row>
    <row r="23" spans="1:51" ht="25.2" customHeight="1">
      <c r="C23" s="447" t="s">
        <v>64</v>
      </c>
      <c r="D23" s="448"/>
      <c r="E23" s="449"/>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2" customHeight="1">
      <c r="C24" s="447" t="s">
        <v>206</v>
      </c>
      <c r="D24" s="448"/>
      <c r="E24" s="449"/>
      <c r="F24" s="546"/>
      <c r="G24" s="547"/>
      <c r="H24" s="547"/>
      <c r="I24" s="547"/>
      <c r="J24" s="547"/>
      <c r="K24" s="547"/>
      <c r="L24" s="547"/>
      <c r="M24" s="547"/>
      <c r="N24" s="547"/>
      <c r="O24" s="547"/>
      <c r="P24" s="548"/>
      <c r="Q24" s="548"/>
      <c r="R24" s="548"/>
      <c r="S24" s="548"/>
      <c r="T24" s="548"/>
      <c r="U24" s="548"/>
      <c r="V24" s="548"/>
      <c r="W24" s="548"/>
      <c r="X24" s="548"/>
      <c r="Y24" s="548"/>
      <c r="Z24" s="548"/>
      <c r="AA24" s="548"/>
      <c r="AB24" s="548"/>
      <c r="AC24" s="548"/>
      <c r="AD24" s="548"/>
      <c r="AE24" s="549"/>
    </row>
    <row r="25" spans="1:51" ht="25.2" customHeight="1" thickBot="1">
      <c r="C25" s="450"/>
      <c r="D25" s="451"/>
      <c r="E25" s="452"/>
      <c r="F25" s="547"/>
      <c r="G25" s="547"/>
      <c r="H25" s="547"/>
      <c r="I25" s="547"/>
      <c r="J25" s="547"/>
      <c r="K25" s="547"/>
      <c r="L25" s="547"/>
      <c r="M25" s="547"/>
      <c r="N25" s="547"/>
      <c r="O25" s="547"/>
      <c r="P25" s="547"/>
      <c r="Q25" s="547"/>
      <c r="R25" s="547"/>
      <c r="S25" s="547"/>
      <c r="T25" s="547"/>
      <c r="U25" s="547"/>
      <c r="V25" s="547"/>
      <c r="W25" s="547"/>
      <c r="X25" s="547"/>
      <c r="Y25" s="547"/>
      <c r="Z25" s="547"/>
      <c r="AA25" s="547"/>
      <c r="AB25" s="547"/>
      <c r="AC25" s="547"/>
      <c r="AD25" s="547"/>
      <c r="AE25" s="550"/>
    </row>
    <row r="26" spans="1:51">
      <c r="C26" s="551" t="s">
        <v>125</v>
      </c>
      <c r="D26" s="551"/>
      <c r="E26" s="551"/>
      <c r="F26" s="441" t="s">
        <v>174</v>
      </c>
      <c r="G26" s="442"/>
      <c r="H26" s="442"/>
      <c r="I26" s="442"/>
      <c r="J26" s="442"/>
      <c r="K26" s="442"/>
      <c r="L26" s="442"/>
      <c r="M26" s="442"/>
      <c r="N26" s="442"/>
      <c r="O26" s="442"/>
      <c r="P26" s="442"/>
      <c r="Q26" s="442"/>
      <c r="R26" s="442"/>
      <c r="S26" s="442"/>
      <c r="T26" s="442"/>
      <c r="U26" s="442"/>
      <c r="V26" s="442"/>
      <c r="W26" s="442"/>
      <c r="X26" s="442"/>
      <c r="Y26" s="442"/>
      <c r="Z26" s="442"/>
      <c r="AA26" s="442"/>
      <c r="AB26" s="442"/>
      <c r="AC26" s="442"/>
      <c r="AD26" s="442"/>
      <c r="AE26" s="442"/>
    </row>
    <row r="27" spans="1:51">
      <c r="C27" s="552"/>
      <c r="D27" s="552"/>
      <c r="E27" s="552"/>
      <c r="F27" s="445"/>
      <c r="G27" s="445"/>
      <c r="H27" s="445"/>
      <c r="I27" s="445"/>
      <c r="J27" s="445"/>
      <c r="K27" s="445"/>
      <c r="L27" s="445"/>
      <c r="M27" s="445"/>
      <c r="N27" s="445"/>
      <c r="O27" s="445"/>
      <c r="P27" s="445"/>
      <c r="Q27" s="445"/>
      <c r="R27" s="445"/>
      <c r="S27" s="445"/>
      <c r="T27" s="445"/>
      <c r="U27" s="445"/>
      <c r="V27" s="445"/>
      <c r="W27" s="445"/>
      <c r="X27" s="445"/>
      <c r="Y27" s="445"/>
      <c r="Z27" s="445"/>
      <c r="AA27" s="445"/>
      <c r="AB27" s="445"/>
      <c r="AC27" s="445"/>
      <c r="AD27" s="445"/>
      <c r="AE27" s="445"/>
    </row>
    <row r="28" spans="1:51">
      <c r="C28" s="265"/>
      <c r="D28" s="265"/>
      <c r="E28" s="265"/>
      <c r="F28" s="121" t="s">
        <v>255</v>
      </c>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row>
    <row r="29" spans="1:51">
      <c r="C29" s="265"/>
      <c r="D29" s="265"/>
      <c r="E29" s="265"/>
      <c r="F29" s="121" t="s">
        <v>266</v>
      </c>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row>
    <row r="30" spans="1:51">
      <c r="C30" s="265"/>
      <c r="D30" s="265"/>
      <c r="E30" s="265"/>
      <c r="F30" s="121" t="s">
        <v>205</v>
      </c>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row>
    <row r="31" spans="1:51" ht="10.199999999999999" customHeight="1">
      <c r="C31" s="266"/>
      <c r="D31" s="266"/>
      <c r="E31" s="266"/>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row>
    <row r="32" spans="1:51" s="82" customFormat="1" ht="25.2" customHeight="1" thickBot="1">
      <c r="A32" s="70"/>
      <c r="C32" s="83" t="s">
        <v>248</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2" customHeight="1">
      <c r="C33" s="357" t="s">
        <v>59</v>
      </c>
      <c r="D33" s="358"/>
      <c r="E33" s="371"/>
      <c r="F33" s="373"/>
      <c r="G33" s="364"/>
      <c r="H33" s="364"/>
      <c r="I33" s="32" t="s">
        <v>20</v>
      </c>
      <c r="J33" s="33"/>
      <c r="K33" s="33"/>
      <c r="L33" s="34"/>
      <c r="M33" s="412" t="str">
        <f>IF(COUNTBLANK(F33:H34)=6,"　←　該当する方に○",IF(COUNTBLANK(F33:H34)=4,"　←　どちらか一方に○",""))</f>
        <v>　←　該当する方に○</v>
      </c>
      <c r="N33" s="413"/>
      <c r="O33" s="413"/>
      <c r="P33" s="413"/>
      <c r="Q33" s="413"/>
      <c r="R33" s="413"/>
      <c r="S33" s="413"/>
      <c r="T33" s="413"/>
      <c r="U33" s="413"/>
      <c r="V33" s="413"/>
      <c r="W33" s="413"/>
      <c r="X33" s="413"/>
      <c r="Y33" s="413"/>
      <c r="Z33" s="413"/>
      <c r="AA33" s="413"/>
      <c r="AB33" s="413"/>
      <c r="AC33" s="413"/>
      <c r="AD33" s="413"/>
      <c r="AE33" s="413"/>
    </row>
    <row r="34" spans="1:51" ht="25.2" customHeight="1" thickBot="1">
      <c r="C34" s="359"/>
      <c r="D34" s="360"/>
      <c r="E34" s="415"/>
      <c r="F34" s="485"/>
      <c r="G34" s="486"/>
      <c r="H34" s="486"/>
      <c r="I34" s="35" t="s">
        <v>21</v>
      </c>
      <c r="J34" s="36"/>
      <c r="K34" s="36"/>
      <c r="L34" s="37"/>
      <c r="M34" s="414"/>
      <c r="N34" s="414"/>
      <c r="O34" s="414"/>
      <c r="P34" s="414"/>
      <c r="Q34" s="414"/>
      <c r="R34" s="414"/>
      <c r="S34" s="414"/>
      <c r="T34" s="414"/>
      <c r="U34" s="414"/>
      <c r="V34" s="414"/>
      <c r="W34" s="414"/>
      <c r="X34" s="414"/>
      <c r="Y34" s="414"/>
      <c r="Z34" s="414"/>
      <c r="AA34" s="414"/>
      <c r="AB34" s="414"/>
      <c r="AC34" s="414"/>
      <c r="AD34" s="414"/>
      <c r="AE34" s="414"/>
    </row>
    <row r="35" spans="1:51" ht="25.2" customHeight="1" thickBot="1">
      <c r="C35" s="396" t="s">
        <v>65</v>
      </c>
      <c r="D35" s="436"/>
      <c r="E35" s="437"/>
      <c r="F35" s="89" t="s">
        <v>197</v>
      </c>
      <c r="G35" s="532"/>
      <c r="H35" s="385"/>
      <c r="I35" s="259" t="s">
        <v>126</v>
      </c>
      <c r="J35" s="396" t="s">
        <v>26</v>
      </c>
      <c r="K35" s="525"/>
      <c r="L35" s="526"/>
      <c r="M35" s="528"/>
      <c r="N35" s="395"/>
      <c r="O35" s="398"/>
      <c r="P35" s="396" t="s">
        <v>106</v>
      </c>
      <c r="Q35" s="397"/>
      <c r="R35" s="527"/>
      <c r="S35" s="529"/>
      <c r="T35" s="530"/>
      <c r="U35" s="530"/>
      <c r="V35" s="530"/>
      <c r="W35" s="530"/>
      <c r="X35" s="530"/>
      <c r="Y35" s="531"/>
      <c r="Z35" s="396" t="s">
        <v>28</v>
      </c>
      <c r="AA35" s="436"/>
      <c r="AB35" s="437"/>
      <c r="AC35" s="386"/>
      <c r="AD35" s="525"/>
      <c r="AE35" s="174" t="s">
        <v>29</v>
      </c>
    </row>
    <row r="36" spans="1:51" ht="20.100000000000001" customHeight="1" thickBot="1">
      <c r="C36" s="559" t="s">
        <v>130</v>
      </c>
      <c r="D36" s="560"/>
      <c r="E36" s="560"/>
      <c r="F36" s="560"/>
      <c r="G36" s="560"/>
      <c r="H36" s="560"/>
      <c r="I36" s="560"/>
      <c r="J36" s="560"/>
      <c r="K36" s="560"/>
      <c r="L36" s="560"/>
      <c r="M36" s="560"/>
      <c r="N36" s="560"/>
      <c r="O36" s="560"/>
      <c r="P36" s="560"/>
      <c r="Q36" s="560"/>
      <c r="R36" s="560"/>
      <c r="S36" s="560"/>
      <c r="T36" s="560"/>
      <c r="U36" s="560"/>
      <c r="V36" s="560"/>
      <c r="W36" s="560"/>
      <c r="X36" s="560"/>
      <c r="Y36" s="560"/>
      <c r="Z36" s="560"/>
      <c r="AA36" s="560"/>
      <c r="AB36" s="560"/>
      <c r="AC36" s="560"/>
      <c r="AD36" s="560"/>
      <c r="AE36" s="560"/>
      <c r="AH36" s="251"/>
      <c r="AI36" s="251"/>
      <c r="AJ36" s="251"/>
      <c r="AK36" s="251"/>
      <c r="AL36" s="251"/>
      <c r="AM36" s="251"/>
      <c r="AN36" s="251"/>
      <c r="AO36" s="251"/>
      <c r="AP36" s="251"/>
      <c r="AQ36" s="251"/>
      <c r="AR36" s="251"/>
      <c r="AS36" s="251"/>
      <c r="AT36" s="251"/>
      <c r="AU36" s="251"/>
      <c r="AV36" s="251"/>
      <c r="AW36" s="251"/>
      <c r="AX36" s="251"/>
      <c r="AY36" s="251"/>
    </row>
    <row r="37" spans="1:51" ht="25.2" customHeight="1">
      <c r="C37" s="489" t="s">
        <v>60</v>
      </c>
      <c r="D37" s="490"/>
      <c r="E37" s="491"/>
      <c r="F37" s="553"/>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5"/>
    </row>
    <row r="38" spans="1:51" ht="25.2" customHeight="1">
      <c r="C38" s="447" t="s">
        <v>25</v>
      </c>
      <c r="D38" s="448"/>
      <c r="E38" s="449"/>
      <c r="F38" s="556"/>
      <c r="G38" s="557"/>
      <c r="H38" s="557"/>
      <c r="I38" s="557"/>
      <c r="J38" s="557"/>
      <c r="K38" s="557"/>
      <c r="L38" s="557"/>
      <c r="M38" s="557"/>
      <c r="N38" s="557"/>
      <c r="O38" s="557"/>
      <c r="P38" s="557"/>
      <c r="Q38" s="557"/>
      <c r="R38" s="557"/>
      <c r="S38" s="557"/>
      <c r="T38" s="557"/>
      <c r="U38" s="557"/>
      <c r="V38" s="557"/>
      <c r="W38" s="557"/>
      <c r="X38" s="557"/>
      <c r="Y38" s="557"/>
      <c r="Z38" s="557"/>
      <c r="AA38" s="557"/>
      <c r="AB38" s="557"/>
      <c r="AC38" s="557"/>
      <c r="AD38" s="557"/>
      <c r="AE38" s="558"/>
    </row>
    <row r="39" spans="1:51" ht="25.2" customHeight="1">
      <c r="C39" s="447" t="s">
        <v>61</v>
      </c>
      <c r="D39" s="459"/>
      <c r="E39" s="460"/>
      <c r="F39" s="461" t="s">
        <v>197</v>
      </c>
      <c r="G39" s="462"/>
      <c r="H39" s="463"/>
      <c r="I39" s="463"/>
      <c r="J39" s="264" t="s">
        <v>93</v>
      </c>
      <c r="K39" s="463"/>
      <c r="L39" s="463"/>
      <c r="M39" s="264" t="s">
        <v>94</v>
      </c>
      <c r="N39" s="463"/>
      <c r="O39" s="463"/>
      <c r="P39" s="264" t="s">
        <v>95</v>
      </c>
      <c r="Q39" s="464" t="s">
        <v>113</v>
      </c>
      <c r="R39" s="465"/>
      <c r="S39" s="466" t="s">
        <v>197</v>
      </c>
      <c r="T39" s="467"/>
      <c r="U39" s="446"/>
      <c r="V39" s="446"/>
      <c r="W39" s="262" t="s">
        <v>93</v>
      </c>
      <c r="X39" s="446"/>
      <c r="Y39" s="446"/>
      <c r="Z39" s="262" t="s">
        <v>94</v>
      </c>
      <c r="AA39" s="446"/>
      <c r="AB39" s="446"/>
      <c r="AC39" s="262" t="s">
        <v>95</v>
      </c>
      <c r="AD39" s="487" t="s">
        <v>114</v>
      </c>
      <c r="AE39" s="488"/>
    </row>
    <row r="40" spans="1:51" ht="25.2" customHeight="1" thickBot="1">
      <c r="C40" s="450" t="s">
        <v>118</v>
      </c>
      <c r="D40" s="451"/>
      <c r="E40" s="452"/>
      <c r="F40" s="561"/>
      <c r="G40" s="562"/>
      <c r="H40" s="562"/>
      <c r="I40" s="562"/>
      <c r="J40" s="562"/>
      <c r="K40" s="562"/>
      <c r="L40" s="562"/>
      <c r="M40" s="562"/>
      <c r="N40" s="562"/>
      <c r="O40" s="562"/>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2" customHeight="1" thickBot="1">
      <c r="A42" s="70"/>
      <c r="C42" s="83" t="s">
        <v>249</v>
      </c>
      <c r="AH42" s="84"/>
      <c r="AI42" s="84"/>
      <c r="AJ42" s="84"/>
      <c r="AK42" s="84"/>
      <c r="AL42" s="84"/>
      <c r="AM42" s="84"/>
      <c r="AN42" s="84"/>
      <c r="AO42" s="84"/>
      <c r="AP42" s="84"/>
      <c r="AQ42" s="84"/>
      <c r="AR42" s="84"/>
      <c r="AS42" s="84"/>
      <c r="AT42" s="84"/>
      <c r="AU42" s="84"/>
      <c r="AV42" s="84"/>
      <c r="AW42" s="84"/>
      <c r="AX42" s="84"/>
      <c r="AY42" s="84"/>
    </row>
    <row r="43" spans="1:51" ht="25.2" customHeight="1">
      <c r="C43" s="357" t="s">
        <v>63</v>
      </c>
      <c r="D43" s="358"/>
      <c r="E43" s="371"/>
      <c r="F43" s="373"/>
      <c r="G43" s="364"/>
      <c r="H43" s="364"/>
      <c r="I43" s="32" t="s">
        <v>20</v>
      </c>
      <c r="J43" s="33"/>
      <c r="K43" s="33"/>
      <c r="L43" s="34"/>
      <c r="M43" s="412" t="str">
        <f>IF(COUNTBLANK(F43:H44)=6,"　←　該当する方に○",IF(COUNTBLANK(F43:H44)=4,"　←　どちらか一方に○",""))</f>
        <v>　←　該当する方に○</v>
      </c>
      <c r="N43" s="413"/>
      <c r="O43" s="413"/>
      <c r="P43" s="413"/>
      <c r="Q43" s="413"/>
      <c r="R43" s="413"/>
      <c r="S43" s="413"/>
      <c r="T43" s="413"/>
      <c r="U43" s="413"/>
      <c r="V43" s="413"/>
      <c r="W43" s="413"/>
      <c r="X43" s="413"/>
      <c r="Y43" s="413"/>
      <c r="Z43" s="413"/>
      <c r="AA43" s="413"/>
      <c r="AB43" s="413"/>
      <c r="AC43" s="413"/>
      <c r="AD43" s="413"/>
      <c r="AE43" s="413"/>
    </row>
    <row r="44" spans="1:51" ht="25.2" customHeight="1" thickBot="1">
      <c r="C44" s="361"/>
      <c r="D44" s="362"/>
      <c r="E44" s="372"/>
      <c r="F44" s="377"/>
      <c r="G44" s="366"/>
      <c r="H44" s="366"/>
      <c r="I44" s="42" t="s">
        <v>21</v>
      </c>
      <c r="J44" s="43"/>
      <c r="K44" s="43"/>
      <c r="L44" s="44"/>
      <c r="M44" s="414"/>
      <c r="N44" s="414"/>
      <c r="O44" s="414"/>
      <c r="P44" s="414"/>
      <c r="Q44" s="414"/>
      <c r="R44" s="414"/>
      <c r="S44" s="414"/>
      <c r="T44" s="414"/>
      <c r="U44" s="414"/>
      <c r="V44" s="414"/>
      <c r="W44" s="414"/>
      <c r="X44" s="414"/>
      <c r="Y44" s="414"/>
      <c r="Z44" s="414"/>
      <c r="AA44" s="414"/>
      <c r="AB44" s="414"/>
      <c r="AC44" s="414"/>
      <c r="AD44" s="414"/>
      <c r="AE44" s="414"/>
    </row>
    <row r="45" spans="1:51" ht="25.2" customHeight="1">
      <c r="C45" s="598" t="s">
        <v>124</v>
      </c>
      <c r="D45" s="599"/>
      <c r="E45" s="599"/>
      <c r="F45" s="31" t="s">
        <v>119</v>
      </c>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row>
    <row r="46" spans="1:51" ht="10.199999999999999" customHeight="1">
      <c r="C46" s="41"/>
      <c r="D46" s="254"/>
      <c r="E46" s="254"/>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2" customHeight="1" thickBot="1">
      <c r="A47" s="70"/>
      <c r="C47" s="83" t="s">
        <v>251</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2" customHeight="1">
      <c r="C48" s="357" t="s">
        <v>59</v>
      </c>
      <c r="D48" s="358"/>
      <c r="E48" s="371"/>
      <c r="F48" s="373"/>
      <c r="G48" s="364"/>
      <c r="H48" s="364"/>
      <c r="I48" s="32" t="s">
        <v>20</v>
      </c>
      <c r="J48" s="33"/>
      <c r="K48" s="33"/>
      <c r="L48" s="34"/>
      <c r="M48" s="412" t="str">
        <f>IF(COUNTBLANK(F48:H49)=6,"　←　該当する方に○",IF(COUNTBLANK(F48:H49)=4,"　←　どちらか一方に○",""))</f>
        <v>　←　該当する方に○</v>
      </c>
      <c r="N48" s="413"/>
      <c r="O48" s="413"/>
      <c r="P48" s="413"/>
      <c r="Q48" s="413"/>
      <c r="R48" s="413"/>
      <c r="S48" s="413"/>
      <c r="T48" s="413"/>
      <c r="U48" s="413"/>
      <c r="V48" s="413"/>
      <c r="W48" s="413"/>
      <c r="X48" s="413"/>
      <c r="Y48" s="413"/>
      <c r="Z48" s="413"/>
      <c r="AA48" s="413"/>
      <c r="AB48" s="413"/>
      <c r="AC48" s="413"/>
      <c r="AD48" s="413"/>
      <c r="AE48" s="413"/>
    </row>
    <row r="49" spans="1:51" ht="25.2" customHeight="1" thickBot="1">
      <c r="C49" s="361"/>
      <c r="D49" s="362"/>
      <c r="E49" s="372"/>
      <c r="F49" s="377"/>
      <c r="G49" s="366"/>
      <c r="H49" s="366"/>
      <c r="I49" s="42" t="s">
        <v>21</v>
      </c>
      <c r="J49" s="43"/>
      <c r="K49" s="43"/>
      <c r="L49" s="44"/>
      <c r="M49" s="414"/>
      <c r="N49" s="414"/>
      <c r="O49" s="414"/>
      <c r="P49" s="414"/>
      <c r="Q49" s="414"/>
      <c r="R49" s="414"/>
      <c r="S49" s="414"/>
      <c r="T49" s="414"/>
      <c r="U49" s="414"/>
      <c r="V49" s="414"/>
      <c r="W49" s="414"/>
      <c r="X49" s="414"/>
      <c r="Y49" s="414"/>
      <c r="Z49" s="414"/>
      <c r="AA49" s="414"/>
      <c r="AB49" s="414"/>
      <c r="AC49" s="414"/>
      <c r="AD49" s="414"/>
      <c r="AE49" s="414"/>
    </row>
    <row r="50" spans="1:51" ht="25.2" customHeight="1">
      <c r="C50" s="598" t="s">
        <v>124</v>
      </c>
      <c r="D50" s="599"/>
      <c r="E50" s="599"/>
      <c r="F50" s="31" t="s">
        <v>120</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15" customHeight="1">
      <c r="C51" s="41"/>
      <c r="D51" s="254"/>
      <c r="E51" s="254"/>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2" customHeight="1" thickBot="1">
      <c r="A52" s="70"/>
      <c r="C52" s="83" t="s">
        <v>252</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2" customHeight="1">
      <c r="C53" s="343" t="s">
        <v>59</v>
      </c>
      <c r="D53" s="344"/>
      <c r="E53" s="345"/>
      <c r="F53" s="373"/>
      <c r="G53" s="364"/>
      <c r="H53" s="364"/>
      <c r="I53" s="407" t="s">
        <v>121</v>
      </c>
      <c r="J53" s="564"/>
      <c r="K53" s="564"/>
      <c r="L53" s="564"/>
      <c r="M53" s="564"/>
      <c r="N53" s="564"/>
      <c r="O53" s="564"/>
      <c r="P53" s="564"/>
      <c r="Q53" s="564"/>
      <c r="R53" s="565"/>
      <c r="S53" s="600" t="str">
        <f>IF(COUNTBLANK(F53:H55)=9,"　←　該当するところに○",IF(COUNTBLANK(F53:H55)=7,"　←　どちらか一方に○",IF(COUNTBLANK(F53:H55)=6,"　←　いずれか一つに○","")))</f>
        <v>　←　該当するところに○</v>
      </c>
      <c r="T53" s="601"/>
      <c r="U53" s="601"/>
      <c r="V53" s="601"/>
      <c r="W53" s="601"/>
      <c r="X53" s="601"/>
      <c r="Y53" s="601"/>
      <c r="Z53" s="601"/>
      <c r="AA53" s="601"/>
      <c r="AB53" s="601"/>
      <c r="AC53" s="601"/>
      <c r="AD53" s="601"/>
      <c r="AE53" s="601"/>
    </row>
    <row r="54" spans="1:51" ht="25.2" customHeight="1">
      <c r="C54" s="566"/>
      <c r="D54" s="567"/>
      <c r="E54" s="568"/>
      <c r="F54" s="563"/>
      <c r="G54" s="416"/>
      <c r="H54" s="416"/>
      <c r="I54" s="571" t="s">
        <v>122</v>
      </c>
      <c r="J54" s="572"/>
      <c r="K54" s="572"/>
      <c r="L54" s="572"/>
      <c r="M54" s="572"/>
      <c r="N54" s="572"/>
      <c r="O54" s="572"/>
      <c r="P54" s="572"/>
      <c r="Q54" s="572"/>
      <c r="R54" s="573"/>
      <c r="S54" s="602"/>
      <c r="T54" s="601"/>
      <c r="U54" s="601"/>
      <c r="V54" s="601"/>
      <c r="W54" s="601"/>
      <c r="X54" s="601"/>
      <c r="Y54" s="601"/>
      <c r="Z54" s="601"/>
      <c r="AA54" s="601"/>
      <c r="AB54" s="601"/>
      <c r="AC54" s="601"/>
      <c r="AD54" s="601"/>
      <c r="AE54" s="601"/>
    </row>
    <row r="55" spans="1:51" ht="25.2" customHeight="1" thickBot="1">
      <c r="C55" s="476"/>
      <c r="D55" s="477"/>
      <c r="E55" s="478"/>
      <c r="F55" s="377"/>
      <c r="G55" s="366"/>
      <c r="H55" s="366"/>
      <c r="I55" s="574" t="s">
        <v>108</v>
      </c>
      <c r="J55" s="575"/>
      <c r="K55" s="575"/>
      <c r="L55" s="575"/>
      <c r="M55" s="575"/>
      <c r="N55" s="575"/>
      <c r="O55" s="575"/>
      <c r="P55" s="575"/>
      <c r="Q55" s="575"/>
      <c r="R55" s="576"/>
      <c r="S55" s="602"/>
      <c r="T55" s="601"/>
      <c r="U55" s="601"/>
      <c r="V55" s="601"/>
      <c r="W55" s="601"/>
      <c r="X55" s="601"/>
      <c r="Y55" s="601"/>
      <c r="Z55" s="601"/>
      <c r="AA55" s="601"/>
      <c r="AB55" s="601"/>
      <c r="AC55" s="601"/>
      <c r="AD55" s="601"/>
      <c r="AE55" s="601"/>
    </row>
    <row r="56" spans="1:51" ht="25.2" customHeight="1" thickBot="1">
      <c r="C56" s="396" t="s">
        <v>128</v>
      </c>
      <c r="D56" s="436"/>
      <c r="E56" s="437"/>
      <c r="F56" s="533"/>
      <c r="G56" s="569"/>
      <c r="H56" s="569"/>
      <c r="I56" s="54" t="s">
        <v>127</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2" customHeight="1" thickBot="1">
      <c r="C57" s="396" t="s">
        <v>65</v>
      </c>
      <c r="D57" s="436"/>
      <c r="E57" s="437"/>
      <c r="F57" s="89" t="s">
        <v>197</v>
      </c>
      <c r="G57" s="532"/>
      <c r="H57" s="385"/>
      <c r="I57" s="259" t="s">
        <v>126</v>
      </c>
      <c r="J57" s="396" t="s">
        <v>26</v>
      </c>
      <c r="K57" s="525"/>
      <c r="L57" s="526"/>
      <c r="M57" s="528"/>
      <c r="N57" s="395"/>
      <c r="O57" s="398"/>
      <c r="P57" s="396" t="s">
        <v>106</v>
      </c>
      <c r="Q57" s="397"/>
      <c r="R57" s="527"/>
      <c r="S57" s="529"/>
      <c r="T57" s="530"/>
      <c r="U57" s="530"/>
      <c r="V57" s="530"/>
      <c r="W57" s="530"/>
      <c r="X57" s="530"/>
      <c r="Y57" s="531"/>
      <c r="Z57" s="396" t="s">
        <v>28</v>
      </c>
      <c r="AA57" s="436"/>
      <c r="AB57" s="437"/>
      <c r="AC57" s="386"/>
      <c r="AD57" s="525"/>
      <c r="AE57" s="174" t="s">
        <v>29</v>
      </c>
    </row>
    <row r="58" spans="1:51" ht="20.100000000000001" customHeight="1" thickBot="1">
      <c r="C58" s="559" t="s">
        <v>163</v>
      </c>
      <c r="D58" s="559"/>
      <c r="E58" s="559"/>
      <c r="F58" s="559"/>
      <c r="G58" s="559"/>
      <c r="H58" s="559"/>
      <c r="I58" s="559"/>
      <c r="J58" s="559"/>
      <c r="K58" s="559"/>
      <c r="L58" s="559"/>
      <c r="M58" s="559"/>
      <c r="N58" s="559"/>
      <c r="O58" s="559"/>
      <c r="P58" s="559"/>
      <c r="Q58" s="559"/>
      <c r="R58" s="559"/>
      <c r="S58" s="559"/>
      <c r="T58" s="559"/>
      <c r="U58" s="559"/>
      <c r="V58" s="559"/>
      <c r="W58" s="559"/>
      <c r="X58" s="559"/>
      <c r="Y58" s="559"/>
      <c r="Z58" s="559"/>
      <c r="AA58" s="559"/>
      <c r="AB58" s="559"/>
      <c r="AC58" s="559"/>
      <c r="AD58" s="559"/>
      <c r="AE58" s="559"/>
    </row>
    <row r="59" spans="1:51" ht="25.2" customHeight="1">
      <c r="C59" s="489" t="s">
        <v>60</v>
      </c>
      <c r="D59" s="490"/>
      <c r="E59" s="491"/>
      <c r="F59" s="553"/>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5"/>
    </row>
    <row r="60" spans="1:51" ht="25.2" customHeight="1">
      <c r="C60" s="447" t="s">
        <v>25</v>
      </c>
      <c r="D60" s="448"/>
      <c r="E60" s="449"/>
      <c r="F60" s="556"/>
      <c r="G60" s="557"/>
      <c r="H60" s="557"/>
      <c r="I60" s="557"/>
      <c r="J60" s="557"/>
      <c r="K60" s="557"/>
      <c r="L60" s="557"/>
      <c r="M60" s="557"/>
      <c r="N60" s="557"/>
      <c r="O60" s="557"/>
      <c r="P60" s="557"/>
      <c r="Q60" s="557"/>
      <c r="R60" s="557"/>
      <c r="S60" s="557"/>
      <c r="T60" s="557"/>
      <c r="U60" s="557"/>
      <c r="V60" s="557"/>
      <c r="W60" s="557"/>
      <c r="X60" s="557"/>
      <c r="Y60" s="557"/>
      <c r="Z60" s="557"/>
      <c r="AA60" s="557"/>
      <c r="AB60" s="557"/>
      <c r="AC60" s="557"/>
      <c r="AD60" s="557"/>
      <c r="AE60" s="558"/>
    </row>
    <row r="61" spans="1:51" ht="25.2" customHeight="1" thickBot="1">
      <c r="C61" s="450" t="s">
        <v>61</v>
      </c>
      <c r="D61" s="451"/>
      <c r="E61" s="452"/>
      <c r="F61" s="536" t="s">
        <v>197</v>
      </c>
      <c r="G61" s="537"/>
      <c r="H61" s="538"/>
      <c r="I61" s="538"/>
      <c r="J61" s="263" t="s">
        <v>93</v>
      </c>
      <c r="K61" s="538"/>
      <c r="L61" s="538"/>
      <c r="M61" s="263" t="s">
        <v>94</v>
      </c>
      <c r="N61" s="538"/>
      <c r="O61" s="538"/>
      <c r="P61" s="263" t="s">
        <v>95</v>
      </c>
      <c r="Q61" s="603" t="s">
        <v>113</v>
      </c>
      <c r="R61" s="605"/>
      <c r="S61" s="542" t="s">
        <v>197</v>
      </c>
      <c r="T61" s="537"/>
      <c r="U61" s="538"/>
      <c r="V61" s="538"/>
      <c r="W61" s="263" t="s">
        <v>93</v>
      </c>
      <c r="X61" s="538"/>
      <c r="Y61" s="538"/>
      <c r="Z61" s="263" t="s">
        <v>94</v>
      </c>
      <c r="AA61" s="538"/>
      <c r="AB61" s="538"/>
      <c r="AC61" s="263" t="s">
        <v>95</v>
      </c>
      <c r="AD61" s="603" t="s">
        <v>114</v>
      </c>
      <c r="AE61" s="604"/>
    </row>
    <row r="62" spans="1:51" ht="25.2" customHeight="1">
      <c r="C62" s="598" t="s">
        <v>124</v>
      </c>
      <c r="D62" s="599"/>
      <c r="E62" s="599"/>
      <c r="F62" s="121" t="s">
        <v>219</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ht="18.600000000000001">
      <c r="A68" s="70"/>
      <c r="C68" s="432"/>
      <c r="D68" s="432"/>
      <c r="E68" s="432"/>
      <c r="F68" s="432"/>
      <c r="G68" s="432"/>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 ref="P57:R57"/>
    <mergeCell ref="S57:Y57"/>
    <mergeCell ref="Z57:AB57"/>
    <mergeCell ref="AC57:AD57"/>
    <mergeCell ref="C58:AE58"/>
    <mergeCell ref="C59:E59"/>
    <mergeCell ref="F59:AE59"/>
    <mergeCell ref="C56:E56"/>
    <mergeCell ref="F56:H56"/>
    <mergeCell ref="C57:E57"/>
    <mergeCell ref="G57:H57"/>
    <mergeCell ref="J57:L57"/>
    <mergeCell ref="M57:O57"/>
    <mergeCell ref="C50:E50"/>
    <mergeCell ref="C53:E55"/>
    <mergeCell ref="F53:H53"/>
    <mergeCell ref="I53:R53"/>
    <mergeCell ref="S53:AE55"/>
    <mergeCell ref="F54:H54"/>
    <mergeCell ref="I54:R54"/>
    <mergeCell ref="F55:H55"/>
    <mergeCell ref="I55:R55"/>
    <mergeCell ref="C43:E44"/>
    <mergeCell ref="F43:H43"/>
    <mergeCell ref="M43:AE44"/>
    <mergeCell ref="F44:H44"/>
    <mergeCell ref="C45:E45"/>
    <mergeCell ref="C48:E49"/>
    <mergeCell ref="F48:H48"/>
    <mergeCell ref="M48:AE49"/>
    <mergeCell ref="F49:H49"/>
    <mergeCell ref="S39:T39"/>
    <mergeCell ref="U39:V39"/>
    <mergeCell ref="X39:Y39"/>
    <mergeCell ref="AA39:AB39"/>
    <mergeCell ref="AD39:AE39"/>
    <mergeCell ref="C40:E40"/>
    <mergeCell ref="F40:O40"/>
    <mergeCell ref="C39:E39"/>
    <mergeCell ref="F39:G39"/>
    <mergeCell ref="H39:I39"/>
    <mergeCell ref="K39:L39"/>
    <mergeCell ref="N39:O39"/>
    <mergeCell ref="Q39:R39"/>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C33:E34"/>
    <mergeCell ref="F33:H33"/>
    <mergeCell ref="M33:AE34"/>
    <mergeCell ref="F34:H34"/>
    <mergeCell ref="S22:T22"/>
    <mergeCell ref="U22:V22"/>
    <mergeCell ref="X22:Y22"/>
    <mergeCell ref="AA22:AB22"/>
    <mergeCell ref="AD22:AE22"/>
    <mergeCell ref="C23:E23"/>
    <mergeCell ref="C26:E27"/>
    <mergeCell ref="F26:AE27"/>
    <mergeCell ref="C21:E21"/>
    <mergeCell ref="F21:AE21"/>
    <mergeCell ref="C22:E22"/>
    <mergeCell ref="F22:G22"/>
    <mergeCell ref="H22:I22"/>
    <mergeCell ref="K22:L22"/>
    <mergeCell ref="N22:O22"/>
    <mergeCell ref="Q22:R22"/>
    <mergeCell ref="C24:E25"/>
    <mergeCell ref="F24:AE25"/>
    <mergeCell ref="F8:AE8"/>
    <mergeCell ref="C15:H15"/>
    <mergeCell ref="J15:O15"/>
    <mergeCell ref="C18:E19"/>
    <mergeCell ref="F18:H18"/>
    <mergeCell ref="M18:AE19"/>
    <mergeCell ref="F19:H19"/>
    <mergeCell ref="C20:E20"/>
    <mergeCell ref="F20:AE20"/>
  </mergeCells>
  <phoneticPr fontId="1"/>
  <conditionalFormatting sqref="C36">
    <cfRule type="expression" dxfId="9" priority="19">
      <formula>$F$34="〇"</formula>
    </cfRule>
  </conditionalFormatting>
  <conditionalFormatting sqref="C58">
    <cfRule type="expression" dxfId="8" priority="9">
      <formula>$F$55="〇"</formula>
    </cfRule>
  </conditionalFormatting>
  <conditionalFormatting sqref="F35:G35 I35:AE35 F37:AE40">
    <cfRule type="expression" dxfId="7" priority="20">
      <formula>$F$34="〇"</formula>
    </cfRule>
  </conditionalFormatting>
  <conditionalFormatting sqref="F20:AE25">
    <cfRule type="expression" dxfId="6" priority="21">
      <formula>$F$19="〇"</formula>
    </cfRule>
  </conditionalFormatting>
  <conditionalFormatting sqref="F26:AE30">
    <cfRule type="expression" dxfId="5" priority="2">
      <formula>$G$19="〇"</formula>
    </cfRule>
    <cfRule type="expression" dxfId="4" priority="3">
      <formula>$G$17="〇"</formula>
    </cfRule>
  </conditionalFormatting>
  <conditionalFormatting sqref="F45:AE45">
    <cfRule type="expression" dxfId="3" priority="12">
      <formula>$F$44="〇"</formula>
    </cfRule>
  </conditionalFormatting>
  <conditionalFormatting sqref="F50:AE50">
    <cfRule type="expression" dxfId="2" priority="11">
      <formula>$F$49="〇"</formula>
    </cfRule>
  </conditionalFormatting>
  <conditionalFormatting sqref="F56:AE57">
    <cfRule type="expression" dxfId="1" priority="10">
      <formula>$F$55="〇"</formula>
    </cfRule>
  </conditionalFormatting>
  <conditionalFormatting sqref="F59:AE62">
    <cfRule type="expression" dxfId="0"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9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900-000001000000}">
      <formula1>F56&lt;40</formula1>
    </dataValidation>
    <dataValidation type="list" allowBlank="1" showInputMessage="1" showErrorMessage="1" sqref="F18:H19 F33:H34 F43:H44 F48:H49 F53:H55" xr:uid="{00000000-0002-0000-0900-000002000000}">
      <formula1>$AI$18:$AI$19</formula1>
    </dataValidation>
    <dataValidation type="list" allowBlank="1" showInputMessage="1" showErrorMessage="1" sqref="F22:G22 S22:T22 F35 F39:G39 S39:T39 F57 F61:G61 S61:T61" xr:uid="{00000000-0002-0000-0900-000003000000}">
      <formula1>"平成,令和"</formula1>
    </dataValidation>
  </dataValidations>
  <printOptions horizontalCentered="1"/>
  <pageMargins left="0.59055118110236227" right="0.78740157480314965" top="0.26" bottom="0.22" header="0.31496062992125984" footer="0.19"/>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82F04898-FF27-4329-B8E2-3110C26ACF7D}">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1B7859FF-A87D-420A-BC3F-A3DEB2AE7754}">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65B1FCA7-9377-4B91-BED7-8959FCB3316A}">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E3B45E78-5CA3-44F6-B353-B8556DC9F76F}">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2C0A7F20-7DC7-4DBB-BB4F-D11DCCC77B3C}">
            <xm:f>'（発注所属入力）'!$G$34=" "</xm:f>
            <x14:dxf>
              <fill>
                <patternFill>
                  <bgColor theme="0" tint="-0.499984740745262"/>
                </patternFill>
              </fill>
            </x14:dxf>
          </x14:cfRule>
          <xm:sqref>B53:AG62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（発注所属入力）</vt:lpstr>
      <vt:lpstr>技術資料表紙（入札参加者）</vt:lpstr>
      <vt:lpstr>技術者情報</vt:lpstr>
      <vt:lpstr>様式- 2a</vt:lpstr>
      <vt:lpstr>様式－2b</vt:lpstr>
      <vt:lpstr>様式-3</vt:lpstr>
      <vt:lpstr>様式- 4</vt:lpstr>
      <vt:lpstr>様式- 5</vt:lpstr>
      <vt:lpstr>様式-3 (2人目)</vt:lpstr>
      <vt:lpstr>様式-3 (3人目)</vt:lpstr>
      <vt:lpstr>'（発注所属入力）'!Print_Area</vt:lpstr>
      <vt:lpstr>'技術資料表紙（入札参加者）'!Print_Area</vt:lpstr>
      <vt:lpstr>技術者情報!Print_Area</vt:lpstr>
      <vt:lpstr>'様式- 2a'!Print_Area</vt:lpstr>
      <vt:lpstr>'様式- 4'!Print_Area</vt:lpstr>
      <vt:lpstr>'様式- 5'!Print_Area</vt:lpstr>
      <vt:lpstr>'様式－2b'!Print_Area</vt:lpstr>
      <vt:lpstr>'様式-3'!Print_Area</vt:lpstr>
      <vt:lpstr>'様式-3 (2人目)'!Print_Area</vt:lpstr>
      <vt:lpstr>'様式-3 (3人目)'!Print_Area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2026-08-27T08:28:06Z</dcterms:modified>
</cp:coreProperties>
</file>