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様式Ａ" sheetId="3" r:id="rId1"/>
  </sheets>
  <definedNames>
    <definedName name="_xlnm.Print_Area" localSheetId="0">様式Ａ!$B$2:$K$76</definedName>
  </definedNames>
  <calcPr calcId="162913"/>
</workbook>
</file>

<file path=xl/calcChain.xml><?xml version="1.0" encoding="utf-8"?>
<calcChain xmlns="http://schemas.openxmlformats.org/spreadsheetml/2006/main">
  <c r="F67" i="3" l="1"/>
  <c r="I44" i="3"/>
  <c r="G44" i="3"/>
  <c r="I30" i="3"/>
  <c r="G30" i="3"/>
  <c r="I71" i="3" l="1"/>
  <c r="I75" i="3"/>
  <c r="D75" i="3"/>
  <c r="D71" i="3"/>
  <c r="G71" i="3"/>
  <c r="C71" i="3"/>
  <c r="K61" i="3"/>
  <c r="K56" i="3"/>
  <c r="K19" i="3" l="1"/>
  <c r="K26" i="3" l="1"/>
  <c r="K49" i="3" l="1"/>
  <c r="K24" i="3" l="1"/>
  <c r="K22" i="3"/>
  <c r="G72" i="3" l="1"/>
  <c r="C76" i="3"/>
  <c r="C72" i="3"/>
  <c r="G76" i="3"/>
  <c r="G75" i="3"/>
  <c r="I42" i="3"/>
  <c r="C75" i="3" s="1"/>
  <c r="K65" i="3"/>
  <c r="K63" i="3"/>
  <c r="G42" i="3"/>
  <c r="K58" i="3"/>
  <c r="K52" i="3"/>
  <c r="K9" i="3" l="1"/>
  <c r="K28" i="3" l="1"/>
  <c r="K67" i="3" s="1"/>
</calcChain>
</file>

<file path=xl/sharedStrings.xml><?xml version="1.0" encoding="utf-8"?>
<sst xmlns="http://schemas.openxmlformats.org/spreadsheetml/2006/main" count="116" uniqueCount="96">
  <si>
    <t>評価項目</t>
  </si>
  <si>
    <t>判断基準</t>
  </si>
  <si>
    <t>配点</t>
  </si>
  <si>
    <t>その他</t>
  </si>
  <si>
    <t>企業の能力</t>
  </si>
  <si>
    <t>同種工事の実績あり</t>
  </si>
  <si>
    <t>類似工事の実績あり</t>
  </si>
  <si>
    <t>なし</t>
  </si>
  <si>
    <t>品質管理・環境マネジメントシステムの取組状況</t>
  </si>
  <si>
    <t>ISO9001の認証あり</t>
  </si>
  <si>
    <t xml:space="preserve">なし </t>
  </si>
  <si>
    <t>技術者等の能力</t>
  </si>
  <si>
    <t>同種工事の経験あり</t>
  </si>
  <si>
    <t>類似工事の経験あり</t>
  </si>
  <si>
    <t>湖西市との災害協定等</t>
  </si>
  <si>
    <t>災害協定の締結あり</t>
  </si>
  <si>
    <t>活動実績あり</t>
  </si>
  <si>
    <t>災害協定の締結なし</t>
  </si>
  <si>
    <t>指名停止あり</t>
  </si>
  <si>
    <t>若年技術者の雇用状況</t>
  </si>
  <si>
    <t>湖西市でのﾎﾞﾗﾝﾃｨｱ活動</t>
  </si>
  <si>
    <t>低入札価格調査を実施した工事状況</t>
  </si>
  <si>
    <t>計</t>
  </si>
  <si>
    <t>Ａ</t>
    <phoneticPr fontId="7"/>
  </si>
  <si>
    <t>Ｂ</t>
    <phoneticPr fontId="7"/>
  </si>
  <si>
    <t>Ｃ</t>
    <phoneticPr fontId="7"/>
  </si>
  <si>
    <t>Ｄ</t>
    <phoneticPr fontId="7"/>
  </si>
  <si>
    <t>最大
得点</t>
    <phoneticPr fontId="7"/>
  </si>
  <si>
    <t>平均点未満の実績あり</t>
    <phoneticPr fontId="7"/>
  </si>
  <si>
    <t>文書又は口頭注意あり</t>
    <phoneticPr fontId="7"/>
  </si>
  <si>
    <t>１．Ａ×Ｃの組合せ</t>
    <phoneticPr fontId="7"/>
  </si>
  <si>
    <t>２．Ａ×Ｄの組合せ</t>
    <phoneticPr fontId="7"/>
  </si>
  <si>
    <t>Ａ</t>
    <phoneticPr fontId="7"/>
  </si>
  <si>
    <t>３．Ｂ×Ｃの組合せ</t>
    <phoneticPr fontId="7"/>
  </si>
  <si>
    <t>４．Ｂ×Ｄの組合せ</t>
    <phoneticPr fontId="7"/>
  </si>
  <si>
    <t>配点</t>
    <rPh sb="0" eb="2">
      <t>ハイテン</t>
    </rPh>
    <phoneticPr fontId="7"/>
  </si>
  <si>
    <t>加算点自己採点シート</t>
    <phoneticPr fontId="7"/>
  </si>
  <si>
    <t>…配点を選択</t>
    <rPh sb="1" eb="3">
      <t>ハイテン</t>
    </rPh>
    <rPh sb="4" eb="6">
      <t>センタク</t>
    </rPh>
    <phoneticPr fontId="7"/>
  </si>
  <si>
    <t>…氏名を入力</t>
    <rPh sb="1" eb="3">
      <t>シメイ</t>
    </rPh>
    <rPh sb="4" eb="6">
      <t>ニュウリョク</t>
    </rPh>
    <phoneticPr fontId="7"/>
  </si>
  <si>
    <t>その他は、入力不要です。</t>
    <rPh sb="2" eb="3">
      <t>タ</t>
    </rPh>
    <rPh sb="5" eb="7">
      <t>ニュウリョク</t>
    </rPh>
    <rPh sb="7" eb="9">
      <t>フヨウ</t>
    </rPh>
    <phoneticPr fontId="7"/>
  </si>
  <si>
    <t>商号又は名称 :</t>
    <rPh sb="0" eb="2">
      <t>ショウゴウ</t>
    </rPh>
    <rPh sb="2" eb="3">
      <t>マタ</t>
    </rPh>
    <rPh sb="4" eb="6">
      <t>メイショウ</t>
    </rPh>
    <phoneticPr fontId="7"/>
  </si>
  <si>
    <t>その他</t>
    <phoneticPr fontId="7"/>
  </si>
  <si>
    <t>（指定様式Ａ）</t>
    <rPh sb="1" eb="3">
      <t>シテイ</t>
    </rPh>
    <rPh sb="3" eb="5">
      <t>ヨウシキ</t>
    </rPh>
    <phoneticPr fontId="7"/>
  </si>
  <si>
    <t>Ｂ</t>
    <phoneticPr fontId="7"/>
  </si>
  <si>
    <t>現場代理人の兼務</t>
    <rPh sb="0" eb="2">
      <t>ゲンバ</t>
    </rPh>
    <rPh sb="2" eb="5">
      <t>ダイリニン</t>
    </rPh>
    <rPh sb="6" eb="8">
      <t>ケンム</t>
    </rPh>
    <phoneticPr fontId="7"/>
  </si>
  <si>
    <t>採点
結果</t>
    <rPh sb="0" eb="2">
      <t>サイテン</t>
    </rPh>
    <rPh sb="3" eb="5">
      <t>ケッカ</t>
    </rPh>
    <phoneticPr fontId="7"/>
  </si>
  <si>
    <t>自己評価による各評価項目の配点結果</t>
    <rPh sb="0" eb="2">
      <t>ジコ</t>
    </rPh>
    <rPh sb="2" eb="4">
      <t>ヒョウカ</t>
    </rPh>
    <rPh sb="7" eb="8">
      <t>カク</t>
    </rPh>
    <rPh sb="8" eb="10">
      <t>ヒョウカ</t>
    </rPh>
    <rPh sb="10" eb="12">
      <t>コウモク</t>
    </rPh>
    <rPh sb="13" eb="15">
      <t>ハイテン</t>
    </rPh>
    <rPh sb="15" eb="17">
      <t>ケッカ</t>
    </rPh>
    <phoneticPr fontId="7"/>
  </si>
  <si>
    <t>…現場代理人との兼務予定を選択</t>
    <rPh sb="1" eb="3">
      <t>ゲンバ</t>
    </rPh>
    <rPh sb="3" eb="6">
      <t>ダイリニン</t>
    </rPh>
    <rPh sb="8" eb="10">
      <t>ケンム</t>
    </rPh>
    <rPh sb="10" eb="12">
      <t>ヨテイ</t>
    </rPh>
    <rPh sb="13" eb="15">
      <t>センタク</t>
    </rPh>
    <phoneticPr fontId="7"/>
  </si>
  <si>
    <t>　（ＡとＣを優先して入力してください。）</t>
    <rPh sb="6" eb="8">
      <t>ユウセン</t>
    </rPh>
    <rPh sb="10" eb="12">
      <t>ニュウリョク</t>
    </rPh>
    <phoneticPr fontId="7"/>
  </si>
  <si>
    <r>
      <t>配点「技術者等の能力」</t>
    </r>
    <r>
      <rPr>
        <sz val="9"/>
        <color theme="1"/>
        <rFont val="ＭＳ Ｐゴシック"/>
        <family val="3"/>
        <charset val="128"/>
        <scheme val="minor"/>
      </rPr>
      <t>　※最も配点の低くなる組合せで配点する。</t>
    </r>
    <rPh sb="0" eb="2">
      <t>ハイテン</t>
    </rPh>
    <rPh sb="3" eb="7">
      <t>ギジュツシャトウ</t>
    </rPh>
    <rPh sb="8" eb="10">
      <t>ノウリョク</t>
    </rPh>
    <rPh sb="13" eb="14">
      <t>モット</t>
    </rPh>
    <rPh sb="15" eb="17">
      <t>ハイテン</t>
    </rPh>
    <rPh sb="18" eb="19">
      <t>ヒク</t>
    </rPh>
    <rPh sb="22" eb="24">
      <t>クミアワ</t>
    </rPh>
    <rPh sb="26" eb="28">
      <t>ハイテン</t>
    </rPh>
    <phoneticPr fontId="7"/>
  </si>
  <si>
    <t>配置予定の技術者氏名</t>
    <phoneticPr fontId="7"/>
  </si>
  <si>
    <t>配置予定の現場代理人氏名</t>
    <rPh sb="5" eb="7">
      <t>ゲンバ</t>
    </rPh>
    <rPh sb="7" eb="10">
      <t>ダイリニン</t>
    </rPh>
    <phoneticPr fontId="7"/>
  </si>
  <si>
    <t>ISO14001(EA21)の認証あり</t>
    <phoneticPr fontId="7"/>
  </si>
  <si>
    <t xml:space="preserve"> ←「兼務する」の場合でも現場代理人の氏名を入力してください。</t>
    <rPh sb="3" eb="5">
      <t>ケンム</t>
    </rPh>
    <rPh sb="9" eb="11">
      <t>バアイ</t>
    </rPh>
    <rPh sb="13" eb="15">
      <t>ゲンバ</t>
    </rPh>
    <rPh sb="15" eb="18">
      <t>ダイリニン</t>
    </rPh>
    <rPh sb="19" eb="21">
      <t>シメイ</t>
    </rPh>
    <rPh sb="22" eb="24">
      <t>ニュウリョク</t>
    </rPh>
    <phoneticPr fontId="7"/>
  </si>
  <si>
    <t>社会性・信頼性</t>
    <rPh sb="0" eb="3">
      <t>シャカイセイ</t>
    </rPh>
    <rPh sb="4" eb="7">
      <t>シンライセイ</t>
    </rPh>
    <phoneticPr fontId="7"/>
  </si>
  <si>
    <t>継続教育の取組状況
(主任・監理技術者)</t>
    <rPh sb="0" eb="2">
      <t>ケイゾク</t>
    </rPh>
    <rPh sb="2" eb="4">
      <t>キョウイク</t>
    </rPh>
    <rPh sb="5" eb="7">
      <t>トリクミ</t>
    </rPh>
    <rPh sb="7" eb="9">
      <t>ジョウキョウ</t>
    </rPh>
    <phoneticPr fontId="7"/>
  </si>
  <si>
    <t>64点以下の実績有り</t>
    <phoneticPr fontId="7"/>
  </si>
  <si>
    <t>企業の地理的条件</t>
  </si>
  <si>
    <t>市内業者</t>
    <rPh sb="0" eb="2">
      <t>シナイ</t>
    </rPh>
    <rPh sb="2" eb="4">
      <t>ギョウシャ</t>
    </rPh>
    <phoneticPr fontId="7"/>
  </si>
  <si>
    <t>※1　若年技術者の配置は「社会性・信頼性」に含まれる項目であるが、便宜上「技術者等の能力」の欄に記載している。</t>
    <phoneticPr fontId="7"/>
  </si>
  <si>
    <t>83点以上</t>
    <phoneticPr fontId="7"/>
  </si>
  <si>
    <t>81点以上83点未満</t>
    <phoneticPr fontId="7"/>
  </si>
  <si>
    <t>79点以上81点未満</t>
    <phoneticPr fontId="7"/>
  </si>
  <si>
    <t>76点以上79点未満</t>
    <phoneticPr fontId="7"/>
  </si>
  <si>
    <t>成績評定の対象なし</t>
    <phoneticPr fontId="7"/>
  </si>
  <si>
    <t>建設キャリアアップシステムの活用申請</t>
    <rPh sb="0" eb="2">
      <t>ケンセツ</t>
    </rPh>
    <rPh sb="14" eb="16">
      <t>カツヨウ</t>
    </rPh>
    <rPh sb="16" eb="18">
      <t>シンセイ</t>
    </rPh>
    <phoneticPr fontId="7"/>
  </si>
  <si>
    <t>活用申請あり</t>
    <rPh sb="0" eb="2">
      <t>カツヨウ</t>
    </rPh>
    <rPh sb="2" eb="4">
      <t>シンセイ</t>
    </rPh>
    <phoneticPr fontId="7"/>
  </si>
  <si>
    <t>活用申請なし</t>
    <rPh sb="0" eb="2">
      <t>カツヨウ</t>
    </rPh>
    <rPh sb="2" eb="4">
      <t>シンセイ</t>
    </rPh>
    <phoneticPr fontId="7"/>
  </si>
  <si>
    <t>工事名 :</t>
    <rPh sb="0" eb="2">
      <t>コウジ</t>
    </rPh>
    <rPh sb="2" eb="3">
      <t>メイ</t>
    </rPh>
    <phoneticPr fontId="7"/>
  </si>
  <si>
    <t>4週8休以上の実績が複数件あり</t>
    <phoneticPr fontId="7"/>
  </si>
  <si>
    <t>建設業災害防止協会加入状況</t>
    <rPh sb="0" eb="3">
      <t>ケンセツギョウ</t>
    </rPh>
    <rPh sb="3" eb="11">
      <t>サイガイボウシキョウカイカニュウ</t>
    </rPh>
    <rPh sb="11" eb="13">
      <t>ジョウキョウ</t>
    </rPh>
    <phoneticPr fontId="7"/>
  </si>
  <si>
    <t>加入あり</t>
    <rPh sb="0" eb="2">
      <t>カニュウ</t>
    </rPh>
    <phoneticPr fontId="7"/>
  </si>
  <si>
    <r>
      <t>令和</t>
    </r>
    <r>
      <rPr>
        <sz val="9"/>
        <color rgb="FFFF0000"/>
        <rFont val="ＭＳ 明朝"/>
        <family val="1"/>
        <charset val="128"/>
      </rPr>
      <t>7</t>
    </r>
    <r>
      <rPr>
        <sz val="9"/>
        <rFont val="ＭＳ 明朝"/>
        <family val="1"/>
        <charset val="128"/>
      </rPr>
      <t>年4月以降の指名停止措置の状況</t>
    </r>
    <rPh sb="0" eb="2">
      <t>レイワ</t>
    </rPh>
    <rPh sb="6" eb="8">
      <t>イコウ</t>
    </rPh>
    <phoneticPr fontId="7"/>
  </si>
  <si>
    <r>
      <t xml:space="preserve">現場代理人の保有資格
</t>
    </r>
    <r>
      <rPr>
        <sz val="7"/>
        <color rgb="FFFF0000"/>
        <rFont val="ＭＳ 明朝"/>
        <family val="1"/>
        <charset val="128"/>
      </rPr>
      <t>※主任･監理技術者又は、監理技術者補佐が現場代理人を兼務する場合は評価しない</t>
    </r>
    <rPh sb="12" eb="14">
      <t>シュニン</t>
    </rPh>
    <rPh sb="15" eb="17">
      <t>カンリ</t>
    </rPh>
    <rPh sb="17" eb="19">
      <t>ギジュツ</t>
    </rPh>
    <rPh sb="19" eb="20">
      <t>シャ</t>
    </rPh>
    <rPh sb="20" eb="21">
      <t>マタ</t>
    </rPh>
    <rPh sb="23" eb="25">
      <t>カンリ</t>
    </rPh>
    <rPh sb="25" eb="28">
      <t>ギジュツシャ</t>
    </rPh>
    <rPh sb="28" eb="30">
      <t>ホサ</t>
    </rPh>
    <rPh sb="31" eb="33">
      <t>ゲンバ</t>
    </rPh>
    <rPh sb="33" eb="36">
      <t>ダイリニン</t>
    </rPh>
    <rPh sb="37" eb="39">
      <t>ケンム</t>
    </rPh>
    <rPh sb="41" eb="43">
      <t>バアイ</t>
    </rPh>
    <rPh sb="44" eb="46">
      <t>ヒョウカ</t>
    </rPh>
    <phoneticPr fontId="7"/>
  </si>
  <si>
    <t>監理技術者になり得る資格</t>
    <rPh sb="8" eb="9">
      <t>ウ</t>
    </rPh>
    <phoneticPr fontId="7"/>
  </si>
  <si>
    <t>監理技術者補佐になり得る資格</t>
    <rPh sb="5" eb="7">
      <t>ホサ</t>
    </rPh>
    <phoneticPr fontId="7"/>
  </si>
  <si>
    <t>主任技術者になり得る資格</t>
    <rPh sb="8" eb="9">
      <t>ウ</t>
    </rPh>
    <rPh sb="10" eb="12">
      <t>シカク</t>
    </rPh>
    <phoneticPr fontId="7"/>
  </si>
  <si>
    <t>兼務しない</t>
  </si>
  <si>
    <r>
      <t>平成</t>
    </r>
    <r>
      <rPr>
        <sz val="9"/>
        <color rgb="FFFF0000"/>
        <rFont val="ＭＳ 明朝"/>
        <family val="1"/>
        <charset val="128"/>
      </rPr>
      <t>28</t>
    </r>
    <r>
      <rPr>
        <sz val="9"/>
        <color theme="1"/>
        <rFont val="ＭＳ 明朝"/>
        <family val="1"/>
        <charset val="128"/>
      </rPr>
      <t>年4月以降の施工実績</t>
    </r>
    <phoneticPr fontId="7"/>
  </si>
  <si>
    <t>65点以上76点未満</t>
    <phoneticPr fontId="7"/>
  </si>
  <si>
    <t>週休2日推進工事の施工実績の有無</t>
    <phoneticPr fontId="7"/>
  </si>
  <si>
    <t>4週8休以上の実績あり</t>
    <phoneticPr fontId="7"/>
  </si>
  <si>
    <t>なし</t>
    <phoneticPr fontId="7"/>
  </si>
  <si>
    <t>技術者の保有資格
（主任・監理技術者）</t>
    <phoneticPr fontId="7"/>
  </si>
  <si>
    <r>
      <t>平成</t>
    </r>
    <r>
      <rPr>
        <sz val="9"/>
        <color rgb="FFFF0000"/>
        <rFont val="ＭＳ 明朝"/>
        <family val="1"/>
        <charset val="128"/>
      </rPr>
      <t>28</t>
    </r>
    <r>
      <rPr>
        <sz val="9"/>
        <color theme="1"/>
        <rFont val="ＭＳ 明朝"/>
        <family val="1"/>
        <charset val="128"/>
      </rPr>
      <t>年4月以降の施工経験
(主任・監理技術者)</t>
    </r>
    <phoneticPr fontId="7"/>
  </si>
  <si>
    <t>推奨単位以上の取得あり</t>
    <rPh sb="0" eb="2">
      <t>スイショウ</t>
    </rPh>
    <rPh sb="2" eb="4">
      <t>タンイ</t>
    </rPh>
    <rPh sb="4" eb="6">
      <t>イジョウ</t>
    </rPh>
    <rPh sb="7" eb="9">
      <t>シュトク</t>
    </rPh>
    <phoneticPr fontId="7"/>
  </si>
  <si>
    <t>若年技術者の配置 ※1
（主任・監理技術者）</t>
    <phoneticPr fontId="7"/>
  </si>
  <si>
    <t>40歳未満</t>
  </si>
  <si>
    <t>・協定の締結状況
・活動実績の状況
・建設機械の保有状況</t>
    <phoneticPr fontId="7"/>
  </si>
  <si>
    <t>建設機械3台以上あり</t>
    <phoneticPr fontId="7"/>
  </si>
  <si>
    <t>35歳未満の雇用あり</t>
    <phoneticPr fontId="7"/>
  </si>
  <si>
    <t>準市内業者</t>
    <phoneticPr fontId="7"/>
  </si>
  <si>
    <t>その他</t>
    <phoneticPr fontId="7"/>
  </si>
  <si>
    <r>
      <t>過去5か年度における湖西市発注工事</t>
    </r>
    <r>
      <rPr>
        <b/>
        <sz val="9"/>
        <color theme="1"/>
        <rFont val="ＭＳ 明朝"/>
        <family val="1"/>
        <charset val="128"/>
      </rPr>
      <t>（変更契約後を含む最終契約金額500万円以上の工事全て）</t>
    </r>
    <r>
      <rPr>
        <sz val="9"/>
        <color theme="1"/>
        <rFont val="ＭＳ 明朝"/>
        <family val="1"/>
        <charset val="128"/>
      </rPr>
      <t>の成績評定の平均点</t>
    </r>
    <phoneticPr fontId="7"/>
  </si>
  <si>
    <r>
      <t xml:space="preserve">１級建築施工管理技士
 </t>
    </r>
    <r>
      <rPr>
        <sz val="9"/>
        <color rgb="FFFF0000"/>
        <rFont val="ＭＳ 明朝"/>
        <family val="1"/>
        <charset val="128"/>
      </rPr>
      <t>かつ</t>
    </r>
    <r>
      <rPr>
        <sz val="9"/>
        <color theme="1"/>
        <rFont val="ＭＳ 明朝"/>
        <family val="1"/>
        <charset val="128"/>
      </rPr>
      <t xml:space="preserve"> 一級建築士</t>
    </r>
    <phoneticPr fontId="7"/>
  </si>
  <si>
    <r>
      <t xml:space="preserve">１級建築施工管理技士
 </t>
    </r>
    <r>
      <rPr>
        <sz val="9"/>
        <color rgb="FFFF0000"/>
        <rFont val="ＭＳ 明朝"/>
        <family val="1"/>
        <charset val="128"/>
      </rPr>
      <t>又は</t>
    </r>
    <r>
      <rPr>
        <sz val="9"/>
        <color theme="1"/>
        <rFont val="ＭＳ 明朝"/>
        <family val="1"/>
        <charset val="128"/>
      </rPr>
      <t xml:space="preserve"> 一級建築士</t>
    </r>
    <rPh sb="12" eb="13">
      <t>マタ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</si>
</sst>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9" x14ac:knownFonts="1"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rgb="FFFF0000"/>
      <name val="ＭＳ Ｐゴシック"/>
      <family val="3"/>
      <charset val="128"/>
      <scheme val="major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7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25" fillId="0" borderId="0">
      <alignment vertical="center"/>
    </xf>
  </cellStyleXfs>
  <cellXfs count="198">
    <xf numFmtId="0" fontId="0" fillId="0" borderId="0" xfId="0"/>
    <xf numFmtId="0" fontId="1" fillId="0" borderId="1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top" wrapText="1"/>
    </xf>
    <xf numFmtId="176" fontId="0" fillId="0" borderId="0" xfId="0" applyNumberFormat="1"/>
    <xf numFmtId="176" fontId="1" fillId="0" borderId="9" xfId="0" applyNumberFormat="1" applyFont="1" applyBorder="1" applyAlignment="1">
      <alignment horizontal="center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11" xfId="0" quotePrefix="1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4" xfId="0" applyFont="1" applyBorder="1" applyAlignment="1">
      <alignment horizontal="right" vertical="center"/>
    </xf>
    <xf numFmtId="176" fontId="17" fillId="0" borderId="9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176" fontId="3" fillId="0" borderId="41" xfId="0" applyNumberFormat="1" applyFont="1" applyBorder="1" applyAlignment="1">
      <alignment horizontal="center" vertical="center"/>
    </xf>
    <xf numFmtId="176" fontId="12" fillId="0" borderId="41" xfId="0" applyNumberFormat="1" applyFont="1" applyBorder="1" applyAlignment="1">
      <alignment vertical="center"/>
    </xf>
    <xf numFmtId="176" fontId="12" fillId="0" borderId="43" xfId="0" applyNumberFormat="1" applyFont="1" applyBorder="1" applyAlignment="1">
      <alignment vertical="center"/>
    </xf>
    <xf numFmtId="176" fontId="3" fillId="0" borderId="43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center"/>
    </xf>
    <xf numFmtId="176" fontId="17" fillId="0" borderId="0" xfId="0" applyNumberFormat="1" applyFont="1"/>
    <xf numFmtId="176" fontId="17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76" fontId="22" fillId="0" borderId="0" xfId="0" applyNumberFormat="1" applyFont="1" applyAlignment="1">
      <alignment vertical="center"/>
    </xf>
    <xf numFmtId="0" fontId="18" fillId="0" borderId="0" xfId="0" applyFont="1"/>
    <xf numFmtId="176" fontId="2" fillId="0" borderId="12" xfId="0" applyNumberFormat="1" applyFont="1" applyBorder="1" applyAlignment="1">
      <alignment horizontal="center" vertical="center" wrapText="1"/>
    </xf>
    <xf numFmtId="176" fontId="3" fillId="0" borderId="44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55" xfId="0" applyFont="1" applyBorder="1" applyAlignment="1"/>
    <xf numFmtId="0" fontId="9" fillId="0" borderId="0" xfId="0" applyFont="1" applyAlignment="1">
      <alignment vertical="center"/>
    </xf>
    <xf numFmtId="0" fontId="0" fillId="0" borderId="0" xfId="0" applyFill="1"/>
    <xf numFmtId="0" fontId="0" fillId="0" borderId="0" xfId="0" applyBorder="1"/>
    <xf numFmtId="0" fontId="0" fillId="0" borderId="0" xfId="0" applyFill="1" applyBorder="1" applyAlignment="1"/>
    <xf numFmtId="0" fontId="0" fillId="0" borderId="0" xfId="0" applyFill="1" applyBorder="1"/>
    <xf numFmtId="0" fontId="1" fillId="0" borderId="1" xfId="0" applyFont="1" applyBorder="1" applyAlignment="1">
      <alignment horizontal="justify" vertical="center" wrapText="1"/>
    </xf>
    <xf numFmtId="0" fontId="1" fillId="0" borderId="70" xfId="0" applyFont="1" applyBorder="1" applyAlignment="1">
      <alignment horizontal="justify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7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" fillId="0" borderId="72" xfId="0" applyFont="1" applyBorder="1" applyAlignment="1">
      <alignment horizontal="justify" vertical="center"/>
    </xf>
    <xf numFmtId="0" fontId="1" fillId="0" borderId="73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176" fontId="1" fillId="0" borderId="74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" fillId="0" borderId="74" xfId="0" applyFont="1" applyBorder="1" applyAlignment="1">
      <alignment horizontal="justify" vertical="center" wrapText="1"/>
    </xf>
    <xf numFmtId="0" fontId="1" fillId="0" borderId="80" xfId="0" applyFont="1" applyBorder="1" applyAlignment="1">
      <alignment horizontal="justify" vertical="center" wrapText="1"/>
    </xf>
    <xf numFmtId="0" fontId="1" fillId="0" borderId="81" xfId="0" applyFont="1" applyBorder="1" applyAlignment="1">
      <alignment horizontal="justify" vertical="center" wrapText="1"/>
    </xf>
    <xf numFmtId="176" fontId="1" fillId="0" borderId="75" xfId="0" applyNumberFormat="1" applyFont="1" applyBorder="1" applyAlignment="1">
      <alignment horizontal="center" vertical="center" wrapText="1"/>
    </xf>
    <xf numFmtId="0" fontId="1" fillId="0" borderId="82" xfId="0" applyFont="1" applyBorder="1" applyAlignment="1">
      <alignment horizontal="justify" vertical="center" wrapText="1"/>
    </xf>
    <xf numFmtId="0" fontId="1" fillId="0" borderId="8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176" fontId="1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15" fillId="2" borderId="6" xfId="0" applyNumberFormat="1" applyFont="1" applyFill="1" applyBorder="1" applyAlignment="1">
      <alignment horizontal="center" vertical="center" wrapText="1"/>
    </xf>
    <xf numFmtId="176" fontId="15" fillId="2" borderId="14" xfId="0" applyNumberFormat="1" applyFont="1" applyFill="1" applyBorder="1" applyAlignment="1">
      <alignment horizontal="center" vertical="center" wrapText="1"/>
    </xf>
    <xf numFmtId="176" fontId="15" fillId="2" borderId="21" xfId="0" applyNumberFormat="1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176" fontId="15" fillId="2" borderId="15" xfId="0" applyNumberFormat="1" applyFont="1" applyFill="1" applyBorder="1" applyAlignment="1">
      <alignment horizontal="center" vertical="center" wrapText="1"/>
    </xf>
    <xf numFmtId="176" fontId="15" fillId="2" borderId="9" xfId="0" applyNumberFormat="1" applyFont="1" applyFill="1" applyBorder="1" applyAlignment="1">
      <alignment horizontal="center" vertical="center" wrapText="1"/>
    </xf>
    <xf numFmtId="176" fontId="15" fillId="2" borderId="16" xfId="0" applyNumberFormat="1" applyFont="1" applyFill="1" applyBorder="1" applyAlignment="1">
      <alignment horizontal="center" vertical="center" wrapText="1"/>
    </xf>
    <xf numFmtId="176" fontId="15" fillId="2" borderId="10" xfId="0" applyNumberFormat="1" applyFont="1" applyFill="1" applyBorder="1" applyAlignment="1">
      <alignment horizontal="center" vertical="center" wrapText="1"/>
    </xf>
    <xf numFmtId="176" fontId="15" fillId="2" borderId="19" xfId="0" applyNumberFormat="1" applyFont="1" applyFill="1" applyBorder="1" applyAlignment="1">
      <alignment horizontal="center" vertical="center" wrapText="1"/>
    </xf>
    <xf numFmtId="176" fontId="15" fillId="2" borderId="63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 wrapText="1"/>
    </xf>
    <xf numFmtId="176" fontId="15" fillId="2" borderId="64" xfId="0" applyNumberFormat="1" applyFont="1" applyFill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176" fontId="3" fillId="0" borderId="2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justify" vertical="top" wrapText="1"/>
    </xf>
    <xf numFmtId="176" fontId="3" fillId="0" borderId="18" xfId="0" applyNumberFormat="1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horizontal="center" vertical="center" wrapText="1"/>
    </xf>
    <xf numFmtId="176" fontId="15" fillId="2" borderId="20" xfId="0" applyNumberFormat="1" applyFont="1" applyFill="1" applyBorder="1" applyAlignment="1">
      <alignment horizontal="center" vertical="center" wrapText="1"/>
    </xf>
    <xf numFmtId="176" fontId="15" fillId="2" borderId="59" xfId="0" applyNumberFormat="1" applyFont="1" applyFill="1" applyBorder="1" applyAlignment="1">
      <alignment horizontal="center" vertical="center" wrapText="1"/>
    </xf>
    <xf numFmtId="176" fontId="15" fillId="2" borderId="4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0" borderId="56" xfId="0" applyFont="1" applyBorder="1" applyAlignment="1">
      <alignment horizontal="justify" vertical="top" wrapText="1"/>
    </xf>
    <xf numFmtId="0" fontId="1" fillId="0" borderId="58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0" fillId="2" borderId="56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0" borderId="5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3" fillId="0" borderId="5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176" fontId="14" fillId="0" borderId="65" xfId="0" applyNumberFormat="1" applyFont="1" applyBorder="1" applyAlignment="1">
      <alignment horizontal="center" vertical="center" wrapText="1"/>
    </xf>
    <xf numFmtId="176" fontId="14" fillId="0" borderId="66" xfId="0" applyNumberFormat="1" applyFont="1" applyBorder="1" applyAlignment="1">
      <alignment horizontal="center" vertical="center" wrapText="1"/>
    </xf>
    <xf numFmtId="176" fontId="10" fillId="3" borderId="65" xfId="0" applyNumberFormat="1" applyFont="1" applyFill="1" applyBorder="1" applyAlignment="1">
      <alignment horizontal="center" vertical="center" wrapText="1"/>
    </xf>
    <xf numFmtId="176" fontId="10" fillId="3" borderId="66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top" wrapText="1"/>
    </xf>
    <xf numFmtId="176" fontId="3" fillId="0" borderId="2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top" wrapText="1"/>
    </xf>
    <xf numFmtId="176" fontId="17" fillId="0" borderId="22" xfId="0" applyNumberFormat="1" applyFont="1" applyBorder="1" applyAlignment="1">
      <alignment horizontal="center" vertical="center" wrapText="1"/>
    </xf>
    <xf numFmtId="0" fontId="0" fillId="3" borderId="56" xfId="0" applyFill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0" fillId="3" borderId="58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0" fillId="4" borderId="58" xfId="0" applyFill="1" applyBorder="1" applyAlignment="1">
      <alignment horizontal="center"/>
    </xf>
    <xf numFmtId="176" fontId="13" fillId="0" borderId="46" xfId="0" applyNumberFormat="1" applyFont="1" applyBorder="1" applyAlignment="1">
      <alignment horizontal="center" vertical="center"/>
    </xf>
    <xf numFmtId="176" fontId="13" fillId="0" borderId="42" xfId="0" applyNumberFormat="1" applyFont="1" applyBorder="1" applyAlignment="1">
      <alignment horizontal="center" vertical="center"/>
    </xf>
    <xf numFmtId="176" fontId="15" fillId="0" borderId="50" xfId="0" applyNumberFormat="1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44" xfId="0" applyNumberFormat="1" applyFont="1" applyBorder="1" applyAlignment="1">
      <alignment horizontal="center" vertical="center"/>
    </xf>
    <xf numFmtId="176" fontId="16" fillId="0" borderId="47" xfId="0" applyNumberFormat="1" applyFont="1" applyBorder="1" applyAlignment="1">
      <alignment horizontal="center" vertical="center"/>
    </xf>
    <xf numFmtId="176" fontId="16" fillId="0" borderId="39" xfId="0" applyNumberFormat="1" applyFont="1" applyBorder="1" applyAlignment="1">
      <alignment horizontal="center" vertical="center"/>
    </xf>
    <xf numFmtId="176" fontId="16" fillId="0" borderId="48" xfId="0" applyNumberFormat="1" applyFont="1" applyBorder="1" applyAlignment="1">
      <alignment horizontal="center" vertical="center"/>
    </xf>
    <xf numFmtId="176" fontId="16" fillId="0" borderId="36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176" fontId="10" fillId="3" borderId="67" xfId="0" applyNumberFormat="1" applyFont="1" applyFill="1" applyBorder="1" applyAlignment="1">
      <alignment horizontal="center" vertical="center" wrapText="1"/>
    </xf>
    <xf numFmtId="176" fontId="14" fillId="0" borderId="67" xfId="0" applyNumberFormat="1" applyFont="1" applyBorder="1" applyAlignment="1">
      <alignment horizontal="center" vertical="center" wrapText="1"/>
    </xf>
    <xf numFmtId="176" fontId="2" fillId="0" borderId="31" xfId="0" applyNumberFormat="1" applyFont="1" applyBorder="1" applyAlignment="1">
      <alignment horizontal="center" vertical="center" wrapText="1"/>
    </xf>
    <xf numFmtId="176" fontId="2" fillId="0" borderId="68" xfId="0" applyNumberFormat="1" applyFont="1" applyBorder="1" applyAlignment="1">
      <alignment horizontal="center" vertical="center" wrapText="1"/>
    </xf>
    <xf numFmtId="176" fontId="2" fillId="0" borderId="30" xfId="0" applyNumberFormat="1" applyFont="1" applyBorder="1" applyAlignment="1">
      <alignment horizontal="center" vertical="center" wrapText="1"/>
    </xf>
    <xf numFmtId="176" fontId="15" fillId="0" borderId="5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justify" vertical="top" wrapText="1"/>
    </xf>
    <xf numFmtId="0" fontId="27" fillId="0" borderId="8" xfId="0" applyFont="1" applyBorder="1" applyAlignment="1">
      <alignment horizontal="justify" vertical="top" wrapText="1"/>
    </xf>
    <xf numFmtId="0" fontId="27" fillId="0" borderId="7" xfId="0" applyFont="1" applyBorder="1" applyAlignment="1">
      <alignment horizontal="justify" vertical="top" wrapText="1"/>
    </xf>
    <xf numFmtId="0" fontId="1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7" xfId="0" applyNumberFormat="1" applyFont="1" applyBorder="1" applyAlignment="1">
      <alignment horizontal="center" vertical="center" wrapText="1"/>
    </xf>
    <xf numFmtId="176" fontId="11" fillId="0" borderId="18" xfId="0" applyNumberFormat="1" applyFont="1" applyBorder="1" applyAlignment="1">
      <alignment horizontal="center" vertical="center" wrapText="1"/>
    </xf>
    <xf numFmtId="176" fontId="21" fillId="0" borderId="1" xfId="0" applyNumberFormat="1" applyFont="1" applyBorder="1" applyAlignment="1">
      <alignment horizontal="center" vertical="center" wrapText="1"/>
    </xf>
    <xf numFmtId="176" fontId="21" fillId="0" borderId="2" xfId="0" applyNumberFormat="1" applyFont="1" applyBorder="1" applyAlignment="1">
      <alignment horizontal="center" vertical="center" wrapText="1"/>
    </xf>
    <xf numFmtId="0" fontId="24" fillId="0" borderId="55" xfId="0" applyFont="1" applyBorder="1" applyAlignment="1">
      <alignment horizontal="right"/>
    </xf>
    <xf numFmtId="176" fontId="14" fillId="0" borderId="19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20" xfId="0" applyNumberFormat="1" applyFont="1" applyBorder="1" applyAlignment="1">
      <alignment horizontal="center" vertical="center" wrapText="1"/>
    </xf>
    <xf numFmtId="176" fontId="14" fillId="0" borderId="59" xfId="0" applyNumberFormat="1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 wrapText="1"/>
    </xf>
    <xf numFmtId="176" fontId="14" fillId="0" borderId="69" xfId="0" applyNumberFormat="1" applyFont="1" applyBorder="1" applyAlignment="1">
      <alignment horizontal="center" vertical="center" wrapText="1"/>
    </xf>
    <xf numFmtId="176" fontId="6" fillId="4" borderId="65" xfId="0" applyNumberFormat="1" applyFont="1" applyFill="1" applyBorder="1" applyAlignment="1">
      <alignment horizontal="center" vertical="center" wrapText="1"/>
    </xf>
    <xf numFmtId="176" fontId="6" fillId="4" borderId="66" xfId="0" applyNumberFormat="1" applyFont="1" applyFill="1" applyBorder="1" applyAlignment="1">
      <alignment horizontal="center" vertical="center" wrapText="1"/>
    </xf>
    <xf numFmtId="176" fontId="6" fillId="4" borderId="67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176" fontId="15" fillId="2" borderId="60" xfId="0" applyNumberFormat="1" applyFont="1" applyFill="1" applyBorder="1" applyAlignment="1">
      <alignment horizontal="center" vertical="center" wrapText="1"/>
    </xf>
    <xf numFmtId="176" fontId="15" fillId="2" borderId="61" xfId="0" applyNumberFormat="1" applyFont="1" applyFill="1" applyBorder="1" applyAlignment="1">
      <alignment horizontal="center" vertical="center" wrapText="1"/>
    </xf>
    <xf numFmtId="176" fontId="15" fillId="2" borderId="6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6" fontId="2" fillId="0" borderId="33" xfId="0" applyNumberFormat="1" applyFont="1" applyBorder="1" applyAlignment="1">
      <alignment horizontal="center" vertical="center" wrapText="1"/>
    </xf>
    <xf numFmtId="176" fontId="2" fillId="0" borderId="32" xfId="0" applyNumberFormat="1" applyFont="1" applyBorder="1" applyAlignment="1">
      <alignment horizontal="center" vertical="center" wrapText="1"/>
    </xf>
    <xf numFmtId="176" fontId="17" fillId="0" borderId="26" xfId="0" applyNumberFormat="1" applyFont="1" applyBorder="1" applyAlignment="1">
      <alignment horizontal="center" vertical="center" wrapText="1"/>
    </xf>
    <xf numFmtId="176" fontId="17" fillId="0" borderId="27" xfId="0" applyNumberFormat="1" applyFont="1" applyBorder="1" applyAlignment="1">
      <alignment horizontal="center" vertical="center" wrapText="1"/>
    </xf>
    <xf numFmtId="176" fontId="17" fillId="0" borderId="28" xfId="0" applyNumberFormat="1" applyFont="1" applyBorder="1" applyAlignment="1">
      <alignment horizontal="center" vertical="center" wrapText="1"/>
    </xf>
    <xf numFmtId="176" fontId="3" fillId="0" borderId="78" xfId="0" applyNumberFormat="1" applyFont="1" applyBorder="1" applyAlignment="1">
      <alignment horizontal="center" vertical="center" wrapText="1"/>
    </xf>
    <xf numFmtId="176" fontId="3" fillId="0" borderId="79" xfId="0" applyNumberFormat="1" applyFont="1" applyBorder="1" applyAlignment="1">
      <alignment horizontal="center" vertical="center" wrapText="1"/>
    </xf>
    <xf numFmtId="176" fontId="17" fillId="0" borderId="76" xfId="0" applyNumberFormat="1" applyFont="1" applyBorder="1" applyAlignment="1">
      <alignment horizontal="center" vertical="center" wrapText="1"/>
    </xf>
    <xf numFmtId="176" fontId="17" fillId="0" borderId="77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97"/>
  <sheetViews>
    <sheetView tabSelected="1" zoomScale="115" zoomScaleNormal="115" zoomScaleSheetLayoutView="100" workbookViewId="0">
      <selection activeCell="M4" sqref="M4"/>
    </sheetView>
  </sheetViews>
  <sheetFormatPr defaultRowHeight="17.25" x14ac:dyDescent="0.2"/>
  <cols>
    <col min="2" max="2" width="3.875" customWidth="1"/>
    <col min="3" max="3" width="17.625" customWidth="1"/>
    <col min="4" max="4" width="23.5" customWidth="1"/>
    <col min="5" max="5" width="5.875" style="5" customWidth="1"/>
    <col min="6" max="6" width="6.875" style="5" customWidth="1"/>
    <col min="7" max="10" width="10" style="5" customWidth="1"/>
    <col min="11" max="11" width="7.75" style="27" customWidth="1"/>
  </cols>
  <sheetData>
    <row r="2" spans="2:16" x14ac:dyDescent="0.2">
      <c r="B2" s="31" t="s">
        <v>42</v>
      </c>
    </row>
    <row r="3" spans="2:16" ht="29.25" customHeight="1" x14ac:dyDescent="0.15">
      <c r="B3" s="156" t="s">
        <v>36</v>
      </c>
      <c r="C3" s="156"/>
      <c r="D3" s="156"/>
      <c r="E3" s="156"/>
      <c r="F3" s="156"/>
      <c r="G3" s="156"/>
      <c r="H3" s="156"/>
      <c r="I3" s="156"/>
      <c r="J3" s="156"/>
      <c r="K3" s="156"/>
    </row>
    <row r="4" spans="2:16" ht="24" customHeight="1" x14ac:dyDescent="0.15">
      <c r="B4" s="35"/>
      <c r="C4" s="35"/>
      <c r="D4" s="35"/>
      <c r="E4" s="35"/>
      <c r="F4" s="167" t="s">
        <v>40</v>
      </c>
      <c r="G4" s="167"/>
      <c r="H4" s="36"/>
      <c r="I4" s="36"/>
      <c r="J4" s="36"/>
      <c r="K4" s="36"/>
    </row>
    <row r="5" spans="2:16" ht="24" customHeight="1" x14ac:dyDescent="0.15">
      <c r="B5" s="46"/>
      <c r="C5" s="46"/>
      <c r="D5" s="53"/>
      <c r="E5" s="46"/>
      <c r="F5" s="167" t="s">
        <v>68</v>
      </c>
      <c r="G5" s="167"/>
      <c r="H5" s="36"/>
      <c r="I5" s="36"/>
      <c r="J5" s="36"/>
      <c r="K5" s="36"/>
    </row>
    <row r="6" spans="2:16" ht="8.25" customHeight="1" thickBot="1" x14ac:dyDescent="0.25"/>
    <row r="7" spans="2:16" ht="13.5" customHeight="1" x14ac:dyDescent="0.15">
      <c r="B7" s="157"/>
      <c r="C7" s="159" t="s">
        <v>0</v>
      </c>
      <c r="D7" s="159" t="s">
        <v>1</v>
      </c>
      <c r="E7" s="161" t="s">
        <v>2</v>
      </c>
      <c r="F7" s="163" t="s">
        <v>27</v>
      </c>
      <c r="G7" s="168" t="s">
        <v>46</v>
      </c>
      <c r="H7" s="169"/>
      <c r="I7" s="169"/>
      <c r="J7" s="170"/>
      <c r="K7" s="165" t="s">
        <v>45</v>
      </c>
    </row>
    <row r="8" spans="2:16" ht="14.25" thickBot="1" x14ac:dyDescent="0.2">
      <c r="B8" s="158"/>
      <c r="C8" s="160"/>
      <c r="D8" s="160"/>
      <c r="E8" s="162"/>
      <c r="F8" s="164"/>
      <c r="G8" s="171"/>
      <c r="H8" s="172"/>
      <c r="I8" s="172"/>
      <c r="J8" s="173"/>
      <c r="K8" s="166"/>
      <c r="M8" s="39"/>
      <c r="N8" s="39"/>
      <c r="O8" s="39"/>
    </row>
    <row r="9" spans="2:16" ht="13.5" customHeight="1" thickTop="1" x14ac:dyDescent="0.15">
      <c r="B9" s="178" t="s">
        <v>4</v>
      </c>
      <c r="C9" s="115" t="s">
        <v>78</v>
      </c>
      <c r="D9" s="1" t="s">
        <v>5</v>
      </c>
      <c r="E9" s="7">
        <v>2</v>
      </c>
      <c r="F9" s="116">
        <v>2</v>
      </c>
      <c r="G9" s="180"/>
      <c r="H9" s="181"/>
      <c r="I9" s="181"/>
      <c r="J9" s="182"/>
      <c r="K9" s="124">
        <f>G9</f>
        <v>0</v>
      </c>
      <c r="M9" s="102"/>
      <c r="P9" s="38"/>
    </row>
    <row r="10" spans="2:16" ht="13.5" customHeight="1" x14ac:dyDescent="0.15">
      <c r="B10" s="89"/>
      <c r="C10" s="101"/>
      <c r="D10" s="1" t="s">
        <v>6</v>
      </c>
      <c r="E10" s="7">
        <v>1</v>
      </c>
      <c r="F10" s="87"/>
      <c r="G10" s="77"/>
      <c r="H10" s="78"/>
      <c r="I10" s="78"/>
      <c r="J10" s="75"/>
      <c r="K10" s="83"/>
      <c r="M10" s="103"/>
      <c r="N10" t="s">
        <v>37</v>
      </c>
      <c r="P10" s="38"/>
    </row>
    <row r="11" spans="2:16" ht="13.5" customHeight="1" thickBot="1" x14ac:dyDescent="0.2">
      <c r="B11" s="89"/>
      <c r="C11" s="86"/>
      <c r="D11" s="2" t="s">
        <v>41</v>
      </c>
      <c r="E11" s="6">
        <v>0</v>
      </c>
      <c r="F11" s="81"/>
      <c r="G11" s="79"/>
      <c r="H11" s="69"/>
      <c r="I11" s="69"/>
      <c r="J11" s="73"/>
      <c r="K11" s="84"/>
      <c r="M11" s="104"/>
      <c r="P11" s="38"/>
    </row>
    <row r="12" spans="2:16" ht="18.95" customHeight="1" thickBot="1" x14ac:dyDescent="0.2">
      <c r="B12" s="89"/>
      <c r="C12" s="85" t="s">
        <v>93</v>
      </c>
      <c r="D12" s="1" t="s">
        <v>60</v>
      </c>
      <c r="E12" s="7">
        <v>2</v>
      </c>
      <c r="F12" s="80">
        <v>2</v>
      </c>
      <c r="G12" s="189"/>
      <c r="H12" s="190"/>
      <c r="I12" s="190"/>
      <c r="J12" s="190"/>
      <c r="K12" s="191"/>
      <c r="P12" s="38"/>
    </row>
    <row r="13" spans="2:16" ht="18.95" customHeight="1" thickBot="1" x14ac:dyDescent="0.2">
      <c r="B13" s="89"/>
      <c r="C13" s="101"/>
      <c r="D13" s="1" t="s">
        <v>61</v>
      </c>
      <c r="E13" s="7">
        <v>1</v>
      </c>
      <c r="F13" s="87"/>
      <c r="G13" s="189"/>
      <c r="H13" s="190"/>
      <c r="I13" s="190"/>
      <c r="J13" s="190"/>
      <c r="K13" s="192"/>
      <c r="P13" s="38"/>
    </row>
    <row r="14" spans="2:16" ht="18.95" customHeight="1" thickBot="1" x14ac:dyDescent="0.2">
      <c r="B14" s="89"/>
      <c r="C14" s="101"/>
      <c r="D14" s="1" t="s">
        <v>62</v>
      </c>
      <c r="E14" s="7">
        <v>0</v>
      </c>
      <c r="F14" s="87"/>
      <c r="G14" s="189"/>
      <c r="H14" s="190"/>
      <c r="I14" s="190"/>
      <c r="J14" s="190"/>
      <c r="K14" s="192"/>
      <c r="M14" s="125"/>
      <c r="P14" s="38"/>
    </row>
    <row r="15" spans="2:16" ht="18.95" customHeight="1" thickBot="1" x14ac:dyDescent="0.2">
      <c r="B15" s="89"/>
      <c r="C15" s="101"/>
      <c r="D15" s="1" t="s">
        <v>63</v>
      </c>
      <c r="E15" s="8">
        <v>-0.5</v>
      </c>
      <c r="F15" s="87"/>
      <c r="G15" s="189"/>
      <c r="H15" s="190"/>
      <c r="I15" s="190"/>
      <c r="J15" s="190"/>
      <c r="K15" s="192"/>
      <c r="M15" s="126"/>
      <c r="N15" t="s">
        <v>38</v>
      </c>
      <c r="P15" s="38"/>
    </row>
    <row r="16" spans="2:16" ht="18.95" customHeight="1" thickBot="1" x14ac:dyDescent="0.2">
      <c r="B16" s="89"/>
      <c r="C16" s="101"/>
      <c r="D16" s="1" t="s">
        <v>79</v>
      </c>
      <c r="E16" s="8">
        <v>-1</v>
      </c>
      <c r="F16" s="87"/>
      <c r="G16" s="189"/>
      <c r="H16" s="190"/>
      <c r="I16" s="190"/>
      <c r="J16" s="190"/>
      <c r="K16" s="192"/>
      <c r="M16" s="127"/>
      <c r="N16" t="s">
        <v>48</v>
      </c>
      <c r="P16" s="38"/>
    </row>
    <row r="17" spans="2:16" ht="18.95" customHeight="1" thickBot="1" x14ac:dyDescent="0.2">
      <c r="B17" s="89"/>
      <c r="C17" s="101"/>
      <c r="D17" s="1" t="s">
        <v>56</v>
      </c>
      <c r="E17" s="8">
        <v>-1.5</v>
      </c>
      <c r="F17" s="87"/>
      <c r="G17" s="189"/>
      <c r="H17" s="190"/>
      <c r="I17" s="190"/>
      <c r="J17" s="190"/>
      <c r="K17" s="192"/>
      <c r="P17" s="38"/>
    </row>
    <row r="18" spans="2:16" ht="18.95" customHeight="1" thickBot="1" x14ac:dyDescent="0.2">
      <c r="B18" s="89"/>
      <c r="C18" s="86"/>
      <c r="D18" s="2" t="s">
        <v>64</v>
      </c>
      <c r="E18" s="6">
        <v>0</v>
      </c>
      <c r="F18" s="81"/>
      <c r="G18" s="189"/>
      <c r="H18" s="190"/>
      <c r="I18" s="190"/>
      <c r="J18" s="190"/>
      <c r="K18" s="193"/>
      <c r="P18" s="38"/>
    </row>
    <row r="19" spans="2:16" ht="12.6" customHeight="1" x14ac:dyDescent="0.15">
      <c r="B19" s="89"/>
      <c r="C19" s="117" t="s">
        <v>80</v>
      </c>
      <c r="D19" s="49" t="s">
        <v>69</v>
      </c>
      <c r="E19" s="7">
        <v>1</v>
      </c>
      <c r="F19" s="80">
        <v>1</v>
      </c>
      <c r="G19" s="76"/>
      <c r="H19" s="68"/>
      <c r="I19" s="68"/>
      <c r="J19" s="71"/>
      <c r="K19" s="82">
        <f>G19</f>
        <v>0</v>
      </c>
      <c r="P19" s="38"/>
    </row>
    <row r="20" spans="2:16" ht="12.6" customHeight="1" x14ac:dyDescent="0.15">
      <c r="B20" s="89"/>
      <c r="C20" s="118"/>
      <c r="D20" s="47" t="s">
        <v>81</v>
      </c>
      <c r="E20" s="7">
        <v>0.5</v>
      </c>
      <c r="F20" s="87"/>
      <c r="G20" s="77"/>
      <c r="H20" s="78"/>
      <c r="I20" s="78"/>
      <c r="J20" s="75"/>
      <c r="K20" s="83"/>
      <c r="P20" s="38"/>
    </row>
    <row r="21" spans="2:16" ht="12.6" customHeight="1" thickBot="1" x14ac:dyDescent="0.2">
      <c r="B21" s="89"/>
      <c r="C21" s="119"/>
      <c r="D21" s="48" t="s">
        <v>82</v>
      </c>
      <c r="E21" s="6">
        <v>0</v>
      </c>
      <c r="F21" s="81"/>
      <c r="G21" s="79"/>
      <c r="H21" s="69"/>
      <c r="I21" s="69"/>
      <c r="J21" s="73"/>
      <c r="K21" s="84"/>
      <c r="P21" s="38"/>
    </row>
    <row r="22" spans="2:16" ht="13.5" customHeight="1" x14ac:dyDescent="0.15">
      <c r="B22" s="89"/>
      <c r="C22" s="85" t="s">
        <v>8</v>
      </c>
      <c r="D22" s="1" t="s">
        <v>9</v>
      </c>
      <c r="E22" s="7">
        <v>0.5</v>
      </c>
      <c r="F22" s="80">
        <v>0.5</v>
      </c>
      <c r="G22" s="76"/>
      <c r="H22" s="68"/>
      <c r="I22" s="68"/>
      <c r="J22" s="71"/>
      <c r="K22" s="82">
        <f>G22</f>
        <v>0</v>
      </c>
      <c r="M22" s="128"/>
      <c r="P22" s="38"/>
    </row>
    <row r="23" spans="2:16" ht="13.5" customHeight="1" thickBot="1" x14ac:dyDescent="0.2">
      <c r="B23" s="89"/>
      <c r="C23" s="101"/>
      <c r="D23" s="2" t="s">
        <v>7</v>
      </c>
      <c r="E23" s="6">
        <v>0</v>
      </c>
      <c r="F23" s="81"/>
      <c r="G23" s="79"/>
      <c r="H23" s="69"/>
      <c r="I23" s="69"/>
      <c r="J23" s="73"/>
      <c r="K23" s="84"/>
      <c r="M23" s="129"/>
      <c r="N23" t="s">
        <v>47</v>
      </c>
      <c r="P23" s="38"/>
    </row>
    <row r="24" spans="2:16" ht="13.5" customHeight="1" x14ac:dyDescent="0.15">
      <c r="B24" s="89"/>
      <c r="C24" s="101"/>
      <c r="D24" s="1" t="s">
        <v>52</v>
      </c>
      <c r="E24" s="7">
        <v>0.5</v>
      </c>
      <c r="F24" s="80">
        <v>0.5</v>
      </c>
      <c r="G24" s="76"/>
      <c r="H24" s="68"/>
      <c r="I24" s="68"/>
      <c r="J24" s="71"/>
      <c r="K24" s="82">
        <f>G24</f>
        <v>0</v>
      </c>
      <c r="M24" s="130"/>
      <c r="P24" s="38"/>
    </row>
    <row r="25" spans="2:16" ht="13.5" customHeight="1" thickBot="1" x14ac:dyDescent="0.2">
      <c r="B25" s="89"/>
      <c r="C25" s="86"/>
      <c r="D25" s="2" t="s">
        <v>10</v>
      </c>
      <c r="E25" s="6">
        <v>0</v>
      </c>
      <c r="F25" s="81"/>
      <c r="G25" s="79"/>
      <c r="H25" s="69"/>
      <c r="I25" s="69"/>
      <c r="J25" s="73"/>
      <c r="K25" s="84"/>
      <c r="P25" s="38"/>
    </row>
    <row r="26" spans="2:16" ht="13.5" customHeight="1" x14ac:dyDescent="0.15">
      <c r="B26" s="89"/>
      <c r="C26" s="117" t="s">
        <v>65</v>
      </c>
      <c r="D26" s="42" t="s">
        <v>66</v>
      </c>
      <c r="E26" s="44">
        <v>0.5</v>
      </c>
      <c r="F26" s="80">
        <v>0.5</v>
      </c>
      <c r="G26" s="76"/>
      <c r="H26" s="68"/>
      <c r="I26" s="68"/>
      <c r="J26" s="71"/>
      <c r="K26" s="82">
        <f>G26</f>
        <v>0</v>
      </c>
      <c r="P26" s="38"/>
    </row>
    <row r="27" spans="2:16" ht="13.5" customHeight="1" thickBot="1" x14ac:dyDescent="0.2">
      <c r="B27" s="179"/>
      <c r="C27" s="119"/>
      <c r="D27" s="43" t="s">
        <v>67</v>
      </c>
      <c r="E27" s="45">
        <v>0</v>
      </c>
      <c r="F27" s="81"/>
      <c r="G27" s="79"/>
      <c r="H27" s="69"/>
      <c r="I27" s="69"/>
      <c r="J27" s="73"/>
      <c r="K27" s="84"/>
      <c r="P27" s="38"/>
    </row>
    <row r="28" spans="2:16" ht="18.75" customHeight="1" thickBot="1" x14ac:dyDescent="0.2">
      <c r="B28" s="183" t="s">
        <v>11</v>
      </c>
      <c r="C28" s="105"/>
      <c r="D28" s="106"/>
      <c r="E28" s="106"/>
      <c r="F28" s="107"/>
      <c r="G28" s="111" t="s">
        <v>23</v>
      </c>
      <c r="H28" s="112"/>
      <c r="I28" s="144" t="s">
        <v>43</v>
      </c>
      <c r="J28" s="112"/>
      <c r="K28" s="82">
        <f>MIN(D71,D75,I71,I75)</f>
        <v>0</v>
      </c>
      <c r="M28" t="s">
        <v>39</v>
      </c>
      <c r="P28" s="38"/>
    </row>
    <row r="29" spans="2:16" ht="21.75" customHeight="1" thickBot="1" x14ac:dyDescent="0.2">
      <c r="B29" s="184"/>
      <c r="C29" s="120" t="s">
        <v>50</v>
      </c>
      <c r="D29" s="121"/>
      <c r="E29" s="121"/>
      <c r="F29" s="122"/>
      <c r="G29" s="113"/>
      <c r="H29" s="114"/>
      <c r="I29" s="143"/>
      <c r="J29" s="114"/>
      <c r="K29" s="83"/>
    </row>
    <row r="30" spans="2:16" ht="15" customHeight="1" thickBot="1" x14ac:dyDescent="0.2">
      <c r="B30" s="184"/>
      <c r="C30" s="120" t="s">
        <v>2</v>
      </c>
      <c r="D30" s="121"/>
      <c r="E30" s="121"/>
      <c r="F30" s="122"/>
      <c r="G30" s="111" t="str">
        <f>IF(G29="","",IF(G31="","",SUM(G32,G35,#REF!,G38,G40)))</f>
        <v/>
      </c>
      <c r="H30" s="174"/>
      <c r="I30" s="111" t="str">
        <f>IF(I29="","",IF(I31="","",SUM(I32,I35,#REF!,I38,I40)))</f>
        <v/>
      </c>
      <c r="J30" s="174"/>
      <c r="K30" s="83"/>
    </row>
    <row r="31" spans="2:16" ht="15" customHeight="1" thickBot="1" x14ac:dyDescent="0.2">
      <c r="B31" s="184"/>
      <c r="C31" s="108" t="s">
        <v>44</v>
      </c>
      <c r="D31" s="109"/>
      <c r="E31" s="109"/>
      <c r="F31" s="110"/>
      <c r="G31" s="175" t="s">
        <v>77</v>
      </c>
      <c r="H31" s="176"/>
      <c r="I31" s="177" t="s">
        <v>77</v>
      </c>
      <c r="J31" s="176"/>
      <c r="K31" s="83"/>
    </row>
    <row r="32" spans="2:16" ht="24.75" customHeight="1" x14ac:dyDescent="0.15">
      <c r="B32" s="184"/>
      <c r="C32" s="62" t="s">
        <v>83</v>
      </c>
      <c r="D32" s="1" t="s">
        <v>94</v>
      </c>
      <c r="E32" s="7">
        <v>2</v>
      </c>
      <c r="F32" s="80">
        <v>2</v>
      </c>
      <c r="G32" s="76"/>
      <c r="H32" s="71"/>
      <c r="I32" s="76"/>
      <c r="J32" s="71"/>
      <c r="K32" s="83"/>
    </row>
    <row r="33" spans="2:12" ht="24.75" customHeight="1" x14ac:dyDescent="0.15">
      <c r="B33" s="184"/>
      <c r="C33" s="123"/>
      <c r="D33" s="1" t="s">
        <v>95</v>
      </c>
      <c r="E33" s="7">
        <v>1</v>
      </c>
      <c r="F33" s="87"/>
      <c r="G33" s="77"/>
      <c r="H33" s="75"/>
      <c r="I33" s="77"/>
      <c r="J33" s="75"/>
      <c r="K33" s="83"/>
    </row>
    <row r="34" spans="2:12" ht="13.5" customHeight="1" thickBot="1" x14ac:dyDescent="0.2">
      <c r="B34" s="184"/>
      <c r="C34" s="63"/>
      <c r="D34" s="2" t="s">
        <v>3</v>
      </c>
      <c r="E34" s="6">
        <v>0</v>
      </c>
      <c r="F34" s="81"/>
      <c r="G34" s="79"/>
      <c r="H34" s="73"/>
      <c r="I34" s="79"/>
      <c r="J34" s="73"/>
      <c r="K34" s="83"/>
    </row>
    <row r="35" spans="2:12" ht="13.5" customHeight="1" x14ac:dyDescent="0.15">
      <c r="B35" s="184"/>
      <c r="C35" s="62" t="s">
        <v>84</v>
      </c>
      <c r="D35" s="1" t="s">
        <v>12</v>
      </c>
      <c r="E35" s="7">
        <v>3</v>
      </c>
      <c r="F35" s="80">
        <v>3</v>
      </c>
      <c r="G35" s="76"/>
      <c r="H35" s="68"/>
      <c r="I35" s="70"/>
      <c r="J35" s="71"/>
      <c r="K35" s="83"/>
    </row>
    <row r="36" spans="2:12" ht="13.5" customHeight="1" x14ac:dyDescent="0.15">
      <c r="B36" s="184"/>
      <c r="C36" s="123"/>
      <c r="D36" s="1" t="s">
        <v>13</v>
      </c>
      <c r="E36" s="7">
        <v>1.5</v>
      </c>
      <c r="F36" s="87"/>
      <c r="G36" s="77"/>
      <c r="H36" s="78"/>
      <c r="I36" s="74"/>
      <c r="J36" s="75"/>
      <c r="K36" s="83"/>
    </row>
    <row r="37" spans="2:12" ht="13.5" customHeight="1" thickBot="1" x14ac:dyDescent="0.2">
      <c r="B37" s="184"/>
      <c r="C37" s="63"/>
      <c r="D37" s="2" t="s">
        <v>41</v>
      </c>
      <c r="E37" s="6">
        <v>0</v>
      </c>
      <c r="F37" s="81"/>
      <c r="G37" s="79"/>
      <c r="H37" s="69"/>
      <c r="I37" s="72"/>
      <c r="J37" s="73"/>
      <c r="K37" s="83"/>
    </row>
    <row r="38" spans="2:12" ht="13.5" customHeight="1" x14ac:dyDescent="0.15">
      <c r="B38" s="184"/>
      <c r="C38" s="62" t="s">
        <v>55</v>
      </c>
      <c r="D38" s="1" t="s">
        <v>85</v>
      </c>
      <c r="E38" s="7">
        <v>0.5</v>
      </c>
      <c r="F38" s="80">
        <v>0.5</v>
      </c>
      <c r="G38" s="68"/>
      <c r="H38" s="68"/>
      <c r="I38" s="70"/>
      <c r="J38" s="71"/>
      <c r="K38" s="83"/>
    </row>
    <row r="39" spans="2:12" ht="13.5" customHeight="1" thickBot="1" x14ac:dyDescent="0.2">
      <c r="B39" s="184"/>
      <c r="C39" s="63"/>
      <c r="D39" s="2" t="s">
        <v>7</v>
      </c>
      <c r="E39" s="6">
        <v>0</v>
      </c>
      <c r="F39" s="81"/>
      <c r="G39" s="69"/>
      <c r="H39" s="69"/>
      <c r="I39" s="72"/>
      <c r="J39" s="73"/>
      <c r="K39" s="83"/>
    </row>
    <row r="40" spans="2:12" ht="13.5" customHeight="1" x14ac:dyDescent="0.15">
      <c r="B40" s="184"/>
      <c r="C40" s="64" t="s">
        <v>86</v>
      </c>
      <c r="D40" s="54" t="s">
        <v>87</v>
      </c>
      <c r="E40" s="50">
        <v>0.5</v>
      </c>
      <c r="F40" s="66">
        <v>0.5</v>
      </c>
      <c r="G40" s="68"/>
      <c r="H40" s="68"/>
      <c r="I40" s="70"/>
      <c r="J40" s="71"/>
      <c r="K40" s="83"/>
    </row>
    <row r="41" spans="2:12" ht="13.5" customHeight="1" thickBot="1" x14ac:dyDescent="0.2">
      <c r="B41" s="184"/>
      <c r="C41" s="65"/>
      <c r="D41" s="52" t="s">
        <v>3</v>
      </c>
      <c r="E41" s="51">
        <v>0</v>
      </c>
      <c r="F41" s="67"/>
      <c r="G41" s="69"/>
      <c r="H41" s="69"/>
      <c r="I41" s="72"/>
      <c r="J41" s="73"/>
      <c r="K41" s="83"/>
    </row>
    <row r="42" spans="2:12" ht="18.75" customHeight="1" thickBot="1" x14ac:dyDescent="0.2">
      <c r="B42" s="184"/>
      <c r="C42" s="105"/>
      <c r="D42" s="106"/>
      <c r="E42" s="106"/>
      <c r="F42" s="107"/>
      <c r="G42" s="111" t="str">
        <f>IF(G31="兼務する","Ｃ（Ａが兼務）","Ｃ")</f>
        <v>Ｃ</v>
      </c>
      <c r="H42" s="112"/>
      <c r="I42" s="144" t="str">
        <f>IF(I31="兼務する","Ｄ（Ｂが兼務）","Ｄ")</f>
        <v>Ｄ</v>
      </c>
      <c r="J42" s="112"/>
      <c r="K42" s="83"/>
    </row>
    <row r="43" spans="2:12" ht="21.75" customHeight="1" thickBot="1" x14ac:dyDescent="0.2">
      <c r="B43" s="184"/>
      <c r="C43" s="120" t="s">
        <v>51</v>
      </c>
      <c r="D43" s="121"/>
      <c r="E43" s="121"/>
      <c r="F43" s="122"/>
      <c r="G43" s="113"/>
      <c r="H43" s="114"/>
      <c r="I43" s="143"/>
      <c r="J43" s="114"/>
      <c r="K43" s="83"/>
      <c r="L43" s="37" t="s">
        <v>53</v>
      </c>
    </row>
    <row r="44" spans="2:12" ht="15" customHeight="1" thickBot="1" x14ac:dyDescent="0.2">
      <c r="B44" s="184"/>
      <c r="C44" s="108" t="s">
        <v>2</v>
      </c>
      <c r="D44" s="109"/>
      <c r="E44" s="109"/>
      <c r="F44" s="110"/>
      <c r="G44" s="111" t="str">
        <f>IF(G43="","",SUM(G45))</f>
        <v/>
      </c>
      <c r="H44" s="112"/>
      <c r="I44" s="144" t="str">
        <f>IF(I43="","",SUM(I45))</f>
        <v/>
      </c>
      <c r="J44" s="112"/>
      <c r="K44" s="83"/>
    </row>
    <row r="45" spans="2:12" ht="15" customHeight="1" x14ac:dyDescent="0.15">
      <c r="B45" s="184"/>
      <c r="C45" s="85" t="s">
        <v>73</v>
      </c>
      <c r="D45" s="55" t="s">
        <v>74</v>
      </c>
      <c r="E45" s="50">
        <v>2</v>
      </c>
      <c r="F45" s="186">
        <v>2</v>
      </c>
      <c r="G45" s="76"/>
      <c r="H45" s="68"/>
      <c r="I45" s="70"/>
      <c r="J45" s="71"/>
      <c r="K45" s="83"/>
    </row>
    <row r="46" spans="2:12" ht="15" customHeight="1" x14ac:dyDescent="0.15">
      <c r="B46" s="184"/>
      <c r="C46" s="101"/>
      <c r="D46" s="56" t="s">
        <v>75</v>
      </c>
      <c r="E46" s="57">
        <v>1.5</v>
      </c>
      <c r="F46" s="187"/>
      <c r="G46" s="77"/>
      <c r="H46" s="78"/>
      <c r="I46" s="74"/>
      <c r="J46" s="75"/>
      <c r="K46" s="83"/>
    </row>
    <row r="47" spans="2:12" ht="15" customHeight="1" x14ac:dyDescent="0.15">
      <c r="B47" s="184"/>
      <c r="C47" s="101"/>
      <c r="D47" s="56" t="s">
        <v>76</v>
      </c>
      <c r="E47" s="57">
        <v>1</v>
      </c>
      <c r="F47" s="187"/>
      <c r="G47" s="77"/>
      <c r="H47" s="78"/>
      <c r="I47" s="74"/>
      <c r="J47" s="75"/>
      <c r="K47" s="83"/>
    </row>
    <row r="48" spans="2:12" ht="15" customHeight="1" thickBot="1" x14ac:dyDescent="0.2">
      <c r="B48" s="185"/>
      <c r="C48" s="86"/>
      <c r="D48" s="58" t="s">
        <v>3</v>
      </c>
      <c r="E48" s="51">
        <v>0</v>
      </c>
      <c r="F48" s="188"/>
      <c r="G48" s="79"/>
      <c r="H48" s="69"/>
      <c r="I48" s="72"/>
      <c r="J48" s="73"/>
      <c r="K48" s="84"/>
    </row>
    <row r="49" spans="2:11" ht="13.5" customHeight="1" x14ac:dyDescent="0.15">
      <c r="B49" s="88" t="s">
        <v>54</v>
      </c>
      <c r="C49" s="85" t="s">
        <v>57</v>
      </c>
      <c r="D49" s="59" t="s">
        <v>58</v>
      </c>
      <c r="E49" s="7">
        <v>1.5</v>
      </c>
      <c r="F49" s="80">
        <v>1.5</v>
      </c>
      <c r="G49" s="76"/>
      <c r="H49" s="68"/>
      <c r="I49" s="68"/>
      <c r="J49" s="71"/>
      <c r="K49" s="82">
        <f>G49</f>
        <v>0</v>
      </c>
    </row>
    <row r="50" spans="2:11" ht="13.5" customHeight="1" x14ac:dyDescent="0.15">
      <c r="B50" s="89"/>
      <c r="C50" s="101"/>
      <c r="D50" s="60" t="s">
        <v>91</v>
      </c>
      <c r="E50" s="61">
        <v>0.5</v>
      </c>
      <c r="F50" s="87"/>
      <c r="G50" s="77"/>
      <c r="H50" s="78"/>
      <c r="I50" s="78"/>
      <c r="J50" s="75"/>
      <c r="K50" s="83"/>
    </row>
    <row r="51" spans="2:11" ht="13.5" customHeight="1" thickBot="1" x14ac:dyDescent="0.2">
      <c r="B51" s="89"/>
      <c r="C51" s="86"/>
      <c r="D51" s="2" t="s">
        <v>92</v>
      </c>
      <c r="E51" s="45">
        <v>0</v>
      </c>
      <c r="F51" s="87"/>
      <c r="G51" s="77"/>
      <c r="H51" s="78"/>
      <c r="I51" s="78"/>
      <c r="J51" s="75"/>
      <c r="K51" s="83"/>
    </row>
    <row r="52" spans="2:11" ht="13.5" customHeight="1" x14ac:dyDescent="0.15">
      <c r="B52" s="89"/>
      <c r="C52" s="4" t="s">
        <v>14</v>
      </c>
      <c r="D52" s="1" t="s">
        <v>15</v>
      </c>
      <c r="E52" s="7">
        <v>0.5</v>
      </c>
      <c r="F52" s="80">
        <v>1.5</v>
      </c>
      <c r="G52" s="76"/>
      <c r="H52" s="68"/>
      <c r="I52" s="68"/>
      <c r="J52" s="71"/>
      <c r="K52" s="82">
        <f>G52</f>
        <v>0</v>
      </c>
    </row>
    <row r="53" spans="2:11" ht="13.5" customHeight="1" x14ac:dyDescent="0.15">
      <c r="B53" s="89"/>
      <c r="C53" s="97" t="s">
        <v>88</v>
      </c>
      <c r="D53" s="1" t="s">
        <v>16</v>
      </c>
      <c r="E53" s="10">
        <v>0.5</v>
      </c>
      <c r="F53" s="87"/>
      <c r="G53" s="77"/>
      <c r="H53" s="78"/>
      <c r="I53" s="78"/>
      <c r="J53" s="75"/>
      <c r="K53" s="83"/>
    </row>
    <row r="54" spans="2:11" ht="13.5" customHeight="1" x14ac:dyDescent="0.15">
      <c r="B54" s="89"/>
      <c r="C54" s="97"/>
      <c r="D54" s="1" t="s">
        <v>89</v>
      </c>
      <c r="E54" s="10">
        <v>0.5</v>
      </c>
      <c r="F54" s="87"/>
      <c r="G54" s="77"/>
      <c r="H54" s="78"/>
      <c r="I54" s="78"/>
      <c r="J54" s="75"/>
      <c r="K54" s="83"/>
    </row>
    <row r="55" spans="2:11" ht="13.5" customHeight="1" thickBot="1" x14ac:dyDescent="0.2">
      <c r="B55" s="89"/>
      <c r="C55" s="98"/>
      <c r="D55" s="2" t="s">
        <v>17</v>
      </c>
      <c r="E55" s="6">
        <v>0</v>
      </c>
      <c r="F55" s="81"/>
      <c r="G55" s="79"/>
      <c r="H55" s="69"/>
      <c r="I55" s="69"/>
      <c r="J55" s="73"/>
      <c r="K55" s="84"/>
    </row>
    <row r="56" spans="2:11" ht="13.5" customHeight="1" x14ac:dyDescent="0.15">
      <c r="B56" s="89"/>
      <c r="C56" s="99" t="s">
        <v>70</v>
      </c>
      <c r="D56" s="1" t="s">
        <v>71</v>
      </c>
      <c r="E56" s="50">
        <v>0.5</v>
      </c>
      <c r="F56" s="194">
        <v>0.5</v>
      </c>
      <c r="G56" s="76"/>
      <c r="H56" s="68"/>
      <c r="I56" s="68"/>
      <c r="J56" s="71"/>
      <c r="K56" s="196">
        <f>MIN(G56:J57)</f>
        <v>0</v>
      </c>
    </row>
    <row r="57" spans="2:11" ht="13.5" customHeight="1" thickBot="1" x14ac:dyDescent="0.2">
      <c r="B57" s="89"/>
      <c r="C57" s="100"/>
      <c r="D57" s="2" t="s">
        <v>7</v>
      </c>
      <c r="E57" s="51">
        <v>0</v>
      </c>
      <c r="F57" s="195"/>
      <c r="G57" s="79"/>
      <c r="H57" s="69"/>
      <c r="I57" s="69"/>
      <c r="J57" s="73"/>
      <c r="K57" s="197"/>
    </row>
    <row r="58" spans="2:11" ht="13.5" customHeight="1" x14ac:dyDescent="0.15">
      <c r="B58" s="89"/>
      <c r="C58" s="153" t="s">
        <v>72</v>
      </c>
      <c r="D58" s="1" t="s">
        <v>18</v>
      </c>
      <c r="E58" s="8">
        <v>-1</v>
      </c>
      <c r="F58" s="80">
        <v>0</v>
      </c>
      <c r="G58" s="76"/>
      <c r="H58" s="68"/>
      <c r="I58" s="68"/>
      <c r="J58" s="71"/>
      <c r="K58" s="82">
        <f>G58</f>
        <v>0</v>
      </c>
    </row>
    <row r="59" spans="2:11" ht="13.5" customHeight="1" x14ac:dyDescent="0.15">
      <c r="B59" s="89"/>
      <c r="C59" s="154"/>
      <c r="D59" s="1" t="s">
        <v>29</v>
      </c>
      <c r="E59" s="8">
        <v>-0.5</v>
      </c>
      <c r="F59" s="87"/>
      <c r="G59" s="77"/>
      <c r="H59" s="78"/>
      <c r="I59" s="78"/>
      <c r="J59" s="75"/>
      <c r="K59" s="83"/>
    </row>
    <row r="60" spans="2:11" ht="13.5" customHeight="1" thickBot="1" x14ac:dyDescent="0.2">
      <c r="B60" s="89"/>
      <c r="C60" s="155"/>
      <c r="D60" s="2" t="s">
        <v>3</v>
      </c>
      <c r="E60" s="6">
        <v>0</v>
      </c>
      <c r="F60" s="81"/>
      <c r="G60" s="79"/>
      <c r="H60" s="69"/>
      <c r="I60" s="69"/>
      <c r="J60" s="73"/>
      <c r="K60" s="84"/>
    </row>
    <row r="61" spans="2:11" ht="13.5" customHeight="1" x14ac:dyDescent="0.15">
      <c r="B61" s="89"/>
      <c r="C61" s="85" t="s">
        <v>19</v>
      </c>
      <c r="D61" s="1" t="s">
        <v>90</v>
      </c>
      <c r="E61" s="7">
        <v>0.5</v>
      </c>
      <c r="F61" s="80">
        <v>0.5</v>
      </c>
      <c r="G61" s="76"/>
      <c r="H61" s="68"/>
      <c r="I61" s="68"/>
      <c r="J61" s="71"/>
      <c r="K61" s="82">
        <f>G61</f>
        <v>0</v>
      </c>
    </row>
    <row r="62" spans="2:11" ht="13.5" customHeight="1" thickBot="1" x14ac:dyDescent="0.2">
      <c r="B62" s="89"/>
      <c r="C62" s="86"/>
      <c r="D62" s="2" t="s">
        <v>7</v>
      </c>
      <c r="E62" s="6">
        <v>0</v>
      </c>
      <c r="F62" s="81"/>
      <c r="G62" s="79"/>
      <c r="H62" s="69"/>
      <c r="I62" s="69"/>
      <c r="J62" s="73"/>
      <c r="K62" s="84"/>
    </row>
    <row r="63" spans="2:11" ht="13.5" customHeight="1" x14ac:dyDescent="0.15">
      <c r="B63" s="89"/>
      <c r="C63" s="85" t="s">
        <v>20</v>
      </c>
      <c r="D63" s="1" t="s">
        <v>16</v>
      </c>
      <c r="E63" s="7">
        <v>0.5</v>
      </c>
      <c r="F63" s="80">
        <v>0.5</v>
      </c>
      <c r="G63" s="76"/>
      <c r="H63" s="68"/>
      <c r="I63" s="68"/>
      <c r="J63" s="71"/>
      <c r="K63" s="82">
        <f>G63</f>
        <v>0</v>
      </c>
    </row>
    <row r="64" spans="2:11" ht="13.5" customHeight="1" thickBot="1" x14ac:dyDescent="0.2">
      <c r="B64" s="89"/>
      <c r="C64" s="86"/>
      <c r="D64" s="2" t="s">
        <v>7</v>
      </c>
      <c r="E64" s="6">
        <v>0</v>
      </c>
      <c r="F64" s="81"/>
      <c r="G64" s="79"/>
      <c r="H64" s="69"/>
      <c r="I64" s="69"/>
      <c r="J64" s="73"/>
      <c r="K64" s="84"/>
    </row>
    <row r="65" spans="2:17" ht="13.5" customHeight="1" x14ac:dyDescent="0.15">
      <c r="B65" s="89"/>
      <c r="C65" s="85" t="s">
        <v>21</v>
      </c>
      <c r="D65" s="1" t="s">
        <v>28</v>
      </c>
      <c r="E65" s="8">
        <v>-0.5</v>
      </c>
      <c r="F65" s="80">
        <v>0</v>
      </c>
      <c r="G65" s="76"/>
      <c r="H65" s="68"/>
      <c r="I65" s="68"/>
      <c r="J65" s="71"/>
      <c r="K65" s="82">
        <f>G65</f>
        <v>0</v>
      </c>
    </row>
    <row r="66" spans="2:17" ht="13.5" customHeight="1" thickBot="1" x14ac:dyDescent="0.2">
      <c r="B66" s="90"/>
      <c r="C66" s="91"/>
      <c r="D66" s="3" t="s">
        <v>7</v>
      </c>
      <c r="E66" s="9">
        <v>0</v>
      </c>
      <c r="F66" s="92"/>
      <c r="G66" s="94"/>
      <c r="H66" s="95"/>
      <c r="I66" s="95"/>
      <c r="J66" s="96"/>
      <c r="K66" s="93"/>
    </row>
    <row r="67" spans="2:17" ht="22.5" customHeight="1" thickTop="1" thickBot="1" x14ac:dyDescent="0.2">
      <c r="B67" s="149" t="s">
        <v>22</v>
      </c>
      <c r="C67" s="150"/>
      <c r="D67" s="151"/>
      <c r="E67" s="152"/>
      <c r="F67" s="32">
        <f>SUM(F9:F27,F32:F41,F45:F66)</f>
        <v>19</v>
      </c>
      <c r="G67" s="145"/>
      <c r="H67" s="146"/>
      <c r="I67" s="146"/>
      <c r="J67" s="147"/>
      <c r="K67" s="19">
        <f>SUM(K9:K66)</f>
        <v>0</v>
      </c>
    </row>
    <row r="68" spans="2:17" s="14" customFormat="1" ht="22.5" customHeight="1" x14ac:dyDescent="0.15">
      <c r="C68" s="14" t="s">
        <v>59</v>
      </c>
      <c r="E68" s="12"/>
      <c r="F68" s="12"/>
      <c r="G68" s="12"/>
      <c r="H68" s="12"/>
      <c r="I68" s="12"/>
      <c r="J68" s="12"/>
      <c r="K68" s="28"/>
    </row>
    <row r="69" spans="2:17" s="14" customFormat="1" ht="18.75" customHeight="1" thickBot="1" x14ac:dyDescent="0.2">
      <c r="B69" s="30" t="s">
        <v>49</v>
      </c>
      <c r="C69" s="11"/>
      <c r="D69" s="12"/>
      <c r="E69" s="12"/>
      <c r="F69" s="12"/>
      <c r="G69" s="12"/>
      <c r="H69" s="12"/>
      <c r="I69" s="13"/>
      <c r="K69" s="29"/>
    </row>
    <row r="70" spans="2:17" s="16" customFormat="1" ht="14.25" customHeight="1" x14ac:dyDescent="0.15">
      <c r="B70" s="21" t="s">
        <v>30</v>
      </c>
      <c r="C70" s="25"/>
      <c r="D70" s="26" t="s">
        <v>35</v>
      </c>
      <c r="E70" s="15"/>
      <c r="F70" s="21" t="s">
        <v>33</v>
      </c>
      <c r="G70" s="22"/>
      <c r="H70" s="24"/>
      <c r="I70" s="131" t="s">
        <v>35</v>
      </c>
      <c r="J70" s="132"/>
      <c r="K70" s="29"/>
    </row>
    <row r="71" spans="2:17" s="16" customFormat="1" ht="14.25" customHeight="1" x14ac:dyDescent="0.15">
      <c r="B71" s="20" t="s">
        <v>23</v>
      </c>
      <c r="C71" s="33" t="str">
        <f>IF(G29="","",IF(G43="","",G29))</f>
        <v/>
      </c>
      <c r="D71" s="133" t="str">
        <f>IF(G30="","",IF(C71="","",IF(C72="","",IF(G31="兼務する",G30,G30+G44))))</f>
        <v/>
      </c>
      <c r="E71" s="15"/>
      <c r="F71" s="20" t="s">
        <v>24</v>
      </c>
      <c r="G71" s="135" t="str">
        <f>IF(I29="","",IF(G43="","",IF(G42="Ｃ（Ａが兼務）","",IF(I31="兼務する","",I29))))</f>
        <v/>
      </c>
      <c r="H71" s="136"/>
      <c r="I71" s="137" t="str">
        <f>IF(I30="","",IF(G71="","",IF(G72="","",IF(G42="Ｄ（Ｂが兼務）","",IF(I31="兼務する",I30,I30+G44)))))</f>
        <v/>
      </c>
      <c r="J71" s="138"/>
      <c r="K71" s="29"/>
    </row>
    <row r="72" spans="2:17" s="16" customFormat="1" ht="14.25" customHeight="1" thickBot="1" x14ac:dyDescent="0.2">
      <c r="B72" s="18" t="s">
        <v>25</v>
      </c>
      <c r="C72" s="34" t="str">
        <f>IF(G43="","",IF(G29="","",IF(G31="兼務する","〃",G43)))</f>
        <v/>
      </c>
      <c r="D72" s="148"/>
      <c r="E72" s="15"/>
      <c r="F72" s="18" t="s">
        <v>25</v>
      </c>
      <c r="G72" s="141" t="str">
        <f>IF(G43="","",IF(I29="","",IF(G42="Ｃ（Ａが兼務）","",IF(I31="兼務する","",G43))))</f>
        <v/>
      </c>
      <c r="H72" s="142"/>
      <c r="I72" s="139"/>
      <c r="J72" s="140"/>
      <c r="K72" s="29"/>
    </row>
    <row r="73" spans="2:17" s="16" customFormat="1" ht="14.25" customHeight="1" thickBot="1" x14ac:dyDescent="0.2">
      <c r="B73" s="17"/>
      <c r="C73" s="17"/>
      <c r="E73" s="15"/>
      <c r="F73" s="15"/>
      <c r="G73" s="15"/>
      <c r="H73" s="15"/>
      <c r="I73" s="15"/>
      <c r="J73" s="15"/>
      <c r="K73" s="28"/>
    </row>
    <row r="74" spans="2:17" s="16" customFormat="1" ht="14.25" customHeight="1" x14ac:dyDescent="0.15">
      <c r="B74" s="21" t="s">
        <v>31</v>
      </c>
      <c r="C74" s="25"/>
      <c r="D74" s="26" t="s">
        <v>35</v>
      </c>
      <c r="E74" s="15"/>
      <c r="F74" s="21" t="s">
        <v>34</v>
      </c>
      <c r="G74" s="23"/>
      <c r="H74" s="24"/>
      <c r="I74" s="131" t="s">
        <v>35</v>
      </c>
      <c r="J74" s="132"/>
      <c r="K74" s="28"/>
    </row>
    <row r="75" spans="2:17" s="16" customFormat="1" ht="14.25" customHeight="1" x14ac:dyDescent="0.15">
      <c r="B75" s="20" t="s">
        <v>32</v>
      </c>
      <c r="C75" s="33" t="str">
        <f>IF(G29="","",IF(I43="","",IF(I42="Ｄ（Ｂが兼務）","",IF(G31="兼務する","",G29))))</f>
        <v/>
      </c>
      <c r="D75" s="133" t="str">
        <f>IF(G30="","",IF(C75="","",IF(C76="","",IF(I42="Ｄ（Ｂが兼務）","",IF(G31="兼務する",G30,G30+I44)))))</f>
        <v/>
      </c>
      <c r="E75" s="15"/>
      <c r="F75" s="20" t="s">
        <v>24</v>
      </c>
      <c r="G75" s="135" t="str">
        <f>IF(I29="","",IF(I43="","",I29))</f>
        <v/>
      </c>
      <c r="H75" s="136"/>
      <c r="I75" s="137" t="str">
        <f>IF(I30="","",IF(G75="","",IF(G76="","",IF(I31="兼務する",I30,I30+I44))))</f>
        <v/>
      </c>
      <c r="J75" s="138"/>
      <c r="K75" s="28"/>
    </row>
    <row r="76" spans="2:17" s="16" customFormat="1" ht="14.25" customHeight="1" thickBot="1" x14ac:dyDescent="0.2">
      <c r="B76" s="18" t="s">
        <v>26</v>
      </c>
      <c r="C76" s="34" t="str">
        <f>IF(I43="","",IF(G29="","",IF(I42="Ｄ（Ｂが兼務）","",IF(G31="兼務する","",I43))))</f>
        <v/>
      </c>
      <c r="D76" s="134"/>
      <c r="E76" s="15"/>
      <c r="F76" s="18" t="s">
        <v>26</v>
      </c>
      <c r="G76" s="141" t="str">
        <f>IF(I43="","",IF(I29="","",IF(I31="兼務する","〃",I43)))</f>
        <v/>
      </c>
      <c r="H76" s="142"/>
      <c r="I76" s="139"/>
      <c r="J76" s="140"/>
      <c r="K76" s="28"/>
    </row>
    <row r="77" spans="2:17" s="16" customFormat="1" ht="14.25" customHeight="1" x14ac:dyDescent="0.15">
      <c r="E77" s="15"/>
      <c r="F77" s="15"/>
      <c r="G77" s="15"/>
      <c r="H77" s="15"/>
      <c r="I77" s="15"/>
      <c r="J77" s="15"/>
      <c r="K77" s="28"/>
      <c r="N77" s="40"/>
      <c r="O77" s="41"/>
      <c r="P77" s="41"/>
      <c r="Q77" s="38"/>
    </row>
    <row r="78" spans="2:17" s="14" customFormat="1" ht="14.25" customHeight="1" x14ac:dyDescent="0.15">
      <c r="E78" s="12"/>
      <c r="F78" s="12"/>
      <c r="G78" s="12"/>
      <c r="H78" s="12"/>
      <c r="I78" s="12"/>
      <c r="J78" s="12"/>
      <c r="K78" s="28"/>
      <c r="N78" s="40"/>
      <c r="O78" s="41"/>
      <c r="P78" s="41"/>
      <c r="Q78" s="38"/>
    </row>
    <row r="79" spans="2:17" s="14" customFormat="1" x14ac:dyDescent="0.15">
      <c r="E79" s="12"/>
      <c r="F79" s="12"/>
      <c r="G79" s="12"/>
      <c r="H79" s="12"/>
      <c r="I79" s="12"/>
      <c r="J79" s="12"/>
      <c r="K79" s="28"/>
      <c r="N79" s="40"/>
      <c r="O79" s="41"/>
      <c r="P79" s="41"/>
      <c r="Q79" s="38"/>
    </row>
    <row r="80" spans="2:17" s="14" customFormat="1" x14ac:dyDescent="0.15">
      <c r="E80" s="12"/>
      <c r="F80" s="12"/>
      <c r="G80" s="12"/>
      <c r="H80" s="12"/>
      <c r="I80" s="12"/>
      <c r="J80" s="12"/>
      <c r="K80" s="28"/>
      <c r="N80" s="41"/>
      <c r="O80" s="41"/>
      <c r="P80" s="41"/>
      <c r="Q80" s="38"/>
    </row>
    <row r="81" spans="5:17" s="14" customFormat="1" x14ac:dyDescent="0.15">
      <c r="E81" s="12"/>
      <c r="F81" s="12"/>
      <c r="G81" s="12"/>
      <c r="H81" s="12"/>
      <c r="I81" s="12"/>
      <c r="J81" s="12"/>
      <c r="K81" s="28"/>
      <c r="N81" s="41"/>
      <c r="O81" s="41"/>
      <c r="P81" s="41"/>
      <c r="Q81" s="38"/>
    </row>
    <row r="82" spans="5:17" s="14" customFormat="1" x14ac:dyDescent="0.15">
      <c r="E82" s="12"/>
      <c r="F82" s="12"/>
      <c r="G82" s="12"/>
      <c r="H82" s="12"/>
      <c r="I82" s="12"/>
      <c r="J82" s="12"/>
      <c r="K82" s="28"/>
      <c r="M82" s="40"/>
      <c r="N82" s="40"/>
      <c r="O82" s="41"/>
      <c r="P82" s="41"/>
      <c r="Q82" s="38"/>
    </row>
    <row r="83" spans="5:17" s="14" customFormat="1" x14ac:dyDescent="0.15">
      <c r="E83" s="12"/>
      <c r="F83" s="12"/>
      <c r="G83" s="12"/>
      <c r="H83" s="12"/>
      <c r="I83" s="12"/>
      <c r="J83" s="12"/>
      <c r="K83" s="28"/>
      <c r="M83" s="40"/>
      <c r="N83" s="40"/>
      <c r="O83" s="41"/>
      <c r="P83" s="41"/>
      <c r="Q83" s="38"/>
    </row>
    <row r="84" spans="5:17" s="14" customFormat="1" x14ac:dyDescent="0.15">
      <c r="E84" s="12"/>
      <c r="F84" s="12"/>
      <c r="G84" s="12"/>
      <c r="H84" s="12"/>
      <c r="I84" s="12"/>
      <c r="J84" s="12"/>
      <c r="K84" s="28"/>
      <c r="M84" s="40"/>
      <c r="N84" s="40"/>
      <c r="O84" s="41"/>
      <c r="P84" s="41"/>
      <c r="Q84" s="38"/>
    </row>
    <row r="85" spans="5:17" s="14" customFormat="1" x14ac:dyDescent="0.15">
      <c r="E85" s="12"/>
      <c r="F85" s="12"/>
      <c r="G85" s="12"/>
      <c r="H85" s="12"/>
      <c r="I85" s="12"/>
      <c r="J85" s="12"/>
      <c r="K85" s="28"/>
      <c r="M85" s="41"/>
      <c r="N85" s="41"/>
      <c r="O85" s="41"/>
      <c r="P85" s="41"/>
      <c r="Q85" s="38"/>
    </row>
    <row r="86" spans="5:17" s="14" customFormat="1" x14ac:dyDescent="0.15">
      <c r="E86" s="12"/>
      <c r="F86" s="12"/>
      <c r="G86" s="12"/>
      <c r="H86" s="12"/>
      <c r="I86" s="12"/>
      <c r="J86" s="12"/>
      <c r="K86" s="28"/>
      <c r="M86" s="41"/>
      <c r="N86" s="41"/>
      <c r="O86" s="41"/>
      <c r="P86" s="41"/>
      <c r="Q86" s="38"/>
    </row>
    <row r="87" spans="5:17" s="14" customFormat="1" x14ac:dyDescent="0.15">
      <c r="E87" s="12"/>
      <c r="F87" s="12"/>
      <c r="G87" s="12"/>
      <c r="H87" s="12"/>
      <c r="I87" s="12"/>
      <c r="J87" s="12"/>
      <c r="K87" s="28"/>
      <c r="M87" s="40"/>
      <c r="N87" s="40"/>
      <c r="O87" s="41"/>
      <c r="P87" s="41"/>
      <c r="Q87" s="38"/>
    </row>
    <row r="88" spans="5:17" x14ac:dyDescent="0.2">
      <c r="M88" s="40"/>
      <c r="N88" s="40"/>
      <c r="O88" s="41"/>
      <c r="P88" s="41"/>
      <c r="Q88" s="38"/>
    </row>
    <row r="89" spans="5:17" x14ac:dyDescent="0.2">
      <c r="M89" s="40"/>
      <c r="N89" s="40"/>
      <c r="O89" s="41"/>
      <c r="P89" s="41"/>
      <c r="Q89" s="38"/>
    </row>
    <row r="90" spans="5:17" x14ac:dyDescent="0.2">
      <c r="M90" s="41"/>
      <c r="N90" s="41"/>
      <c r="O90" s="41"/>
      <c r="P90" s="41"/>
      <c r="Q90" s="38"/>
    </row>
    <row r="91" spans="5:17" x14ac:dyDescent="0.2">
      <c r="M91" s="41"/>
      <c r="N91" s="41"/>
      <c r="O91" s="41"/>
      <c r="P91" s="41"/>
      <c r="Q91" s="38"/>
    </row>
    <row r="92" spans="5:17" x14ac:dyDescent="0.2">
      <c r="M92" s="40"/>
      <c r="N92" s="41"/>
      <c r="O92" s="41"/>
    </row>
    <row r="93" spans="5:17" x14ac:dyDescent="0.2">
      <c r="M93" s="40"/>
      <c r="N93" s="41"/>
      <c r="O93" s="41"/>
    </row>
    <row r="94" spans="5:17" x14ac:dyDescent="0.2">
      <c r="M94" s="40"/>
      <c r="N94" s="41"/>
      <c r="O94" s="41"/>
    </row>
    <row r="95" spans="5:17" x14ac:dyDescent="0.2">
      <c r="M95" s="41"/>
      <c r="N95" s="41"/>
      <c r="O95" s="41"/>
    </row>
    <row r="96" spans="5:17" x14ac:dyDescent="0.2">
      <c r="M96" s="41"/>
      <c r="N96" s="41"/>
      <c r="O96" s="41"/>
    </row>
    <row r="97" spans="13:15" x14ac:dyDescent="0.2">
      <c r="M97" s="41"/>
      <c r="N97" s="41"/>
      <c r="O97" s="41"/>
    </row>
  </sheetData>
  <mergeCells count="122">
    <mergeCell ref="K22:K23"/>
    <mergeCell ref="F24:F25"/>
    <mergeCell ref="K61:K62"/>
    <mergeCell ref="B9:B27"/>
    <mergeCell ref="I38:J39"/>
    <mergeCell ref="C35:C37"/>
    <mergeCell ref="F35:F37"/>
    <mergeCell ref="I42:J42"/>
    <mergeCell ref="G9:J11"/>
    <mergeCell ref="F38:F39"/>
    <mergeCell ref="I32:J34"/>
    <mergeCell ref="B28:B48"/>
    <mergeCell ref="C45:C48"/>
    <mergeCell ref="F45:F48"/>
    <mergeCell ref="K28:K48"/>
    <mergeCell ref="C12:C18"/>
    <mergeCell ref="F12:F18"/>
    <mergeCell ref="G12:J18"/>
    <mergeCell ref="K12:K18"/>
    <mergeCell ref="C22:C25"/>
    <mergeCell ref="C26:C27"/>
    <mergeCell ref="F56:F57"/>
    <mergeCell ref="K56:K57"/>
    <mergeCell ref="G56:J57"/>
    <mergeCell ref="C30:F30"/>
    <mergeCell ref="G30:H30"/>
    <mergeCell ref="I30:J30"/>
    <mergeCell ref="G22:J23"/>
    <mergeCell ref="G24:J25"/>
    <mergeCell ref="C29:F29"/>
    <mergeCell ref="C31:F31"/>
    <mergeCell ref="G28:H28"/>
    <mergeCell ref="I28:J28"/>
    <mergeCell ref="G29:H29"/>
    <mergeCell ref="I29:J29"/>
    <mergeCell ref="G31:H31"/>
    <mergeCell ref="I31:J31"/>
    <mergeCell ref="F22:F23"/>
    <mergeCell ref="B3:K3"/>
    <mergeCell ref="B7:B8"/>
    <mergeCell ref="C7:C8"/>
    <mergeCell ref="D7:D8"/>
    <mergeCell ref="E7:E8"/>
    <mergeCell ref="F7:F8"/>
    <mergeCell ref="K7:K8"/>
    <mergeCell ref="F4:G4"/>
    <mergeCell ref="G7:J8"/>
    <mergeCell ref="F5:G5"/>
    <mergeCell ref="I74:J74"/>
    <mergeCell ref="D75:D76"/>
    <mergeCell ref="G75:H75"/>
    <mergeCell ref="I75:J76"/>
    <mergeCell ref="G76:H76"/>
    <mergeCell ref="I35:J37"/>
    <mergeCell ref="I43:J43"/>
    <mergeCell ref="G44:H44"/>
    <mergeCell ref="I44:J44"/>
    <mergeCell ref="F61:F62"/>
    <mergeCell ref="G67:J67"/>
    <mergeCell ref="G52:J55"/>
    <mergeCell ref="G58:J60"/>
    <mergeCell ref="G35:H37"/>
    <mergeCell ref="C42:F42"/>
    <mergeCell ref="D71:D72"/>
    <mergeCell ref="G71:H71"/>
    <mergeCell ref="I71:J72"/>
    <mergeCell ref="G72:H72"/>
    <mergeCell ref="B67:C67"/>
    <mergeCell ref="D67:E67"/>
    <mergeCell ref="I70:J70"/>
    <mergeCell ref="C58:C60"/>
    <mergeCell ref="F58:F60"/>
    <mergeCell ref="M9:M11"/>
    <mergeCell ref="C28:F28"/>
    <mergeCell ref="C44:F44"/>
    <mergeCell ref="G42:H42"/>
    <mergeCell ref="G43:H43"/>
    <mergeCell ref="C9:C11"/>
    <mergeCell ref="F9:F11"/>
    <mergeCell ref="C19:C21"/>
    <mergeCell ref="F19:F21"/>
    <mergeCell ref="G19:J21"/>
    <mergeCell ref="K19:K21"/>
    <mergeCell ref="C43:F43"/>
    <mergeCell ref="C38:C39"/>
    <mergeCell ref="K24:K25"/>
    <mergeCell ref="F26:F27"/>
    <mergeCell ref="G26:J27"/>
    <mergeCell ref="K26:K27"/>
    <mergeCell ref="G38:H39"/>
    <mergeCell ref="C32:C34"/>
    <mergeCell ref="F32:F34"/>
    <mergeCell ref="G32:H34"/>
    <mergeCell ref="K9:K11"/>
    <mergeCell ref="M14:M16"/>
    <mergeCell ref="M22:M24"/>
    <mergeCell ref="K58:K60"/>
    <mergeCell ref="C61:C62"/>
    <mergeCell ref="F52:F55"/>
    <mergeCell ref="K52:K55"/>
    <mergeCell ref="B49:B66"/>
    <mergeCell ref="C63:C64"/>
    <mergeCell ref="F63:F64"/>
    <mergeCell ref="K63:K64"/>
    <mergeCell ref="C65:C66"/>
    <mergeCell ref="F65:F66"/>
    <mergeCell ref="K65:K66"/>
    <mergeCell ref="G63:J64"/>
    <mergeCell ref="G65:J66"/>
    <mergeCell ref="F49:F51"/>
    <mergeCell ref="G49:J51"/>
    <mergeCell ref="K49:K51"/>
    <mergeCell ref="C53:C55"/>
    <mergeCell ref="C56:C57"/>
    <mergeCell ref="C49:C51"/>
    <mergeCell ref="G61:J62"/>
    <mergeCell ref="C40:C41"/>
    <mergeCell ref="F40:F41"/>
    <mergeCell ref="G40:H41"/>
    <mergeCell ref="I40:J41"/>
    <mergeCell ref="I45:J48"/>
    <mergeCell ref="G45:H48"/>
  </mergeCells>
  <phoneticPr fontId="7"/>
  <dataValidations count="10">
    <dataValidation type="list" allowBlank="1" showInputMessage="1" showErrorMessage="1" sqref="G24 G22 G63 G40 G61 G26 I38 G38 I40 G56">
      <formula1>"0.5,0.0"</formula1>
    </dataValidation>
    <dataValidation type="list" allowBlank="1" showInputMessage="1" showErrorMessage="1" sqref="G9:J11 G32:J34">
      <formula1>"2.0,1.0,0.0"</formula1>
    </dataValidation>
    <dataValidation type="list" allowBlank="1" showInputMessage="1" showErrorMessage="1" sqref="G58">
      <formula1>"0.0,-0.5,-1.0"</formula1>
    </dataValidation>
    <dataValidation type="list" allowBlank="1" showInputMessage="1" showErrorMessage="1" sqref="G65">
      <formula1>"0.0,-0.5"</formula1>
    </dataValidation>
    <dataValidation type="list" allowBlank="1" showInputMessage="1" showErrorMessage="1" sqref="G31:J31">
      <formula1>"兼務する,兼務しない"</formula1>
    </dataValidation>
    <dataValidation type="list" allowBlank="1" showInputMessage="1" showErrorMessage="1" sqref="G52:J55">
      <formula1>"1.5,1.0,0.5,0.0"</formula1>
    </dataValidation>
    <dataValidation type="list" allowBlank="1" showInputMessage="1" showErrorMessage="1" sqref="G35:J37">
      <formula1>"3.0,1.5,0.0"</formula1>
    </dataValidation>
    <dataValidation type="list" allowBlank="1" showInputMessage="1" showErrorMessage="1" sqref="G49:J51">
      <formula1>"1.5,0.5,0.0"</formula1>
    </dataValidation>
    <dataValidation type="list" allowBlank="1" showInputMessage="1" showErrorMessage="1" sqref="G19:J21">
      <formula1>"1.0,0.5,0.0"</formula1>
    </dataValidation>
    <dataValidation type="list" allowBlank="1" showInputMessage="1" showErrorMessage="1" sqref="I45 G45">
      <formula1>"2.0,1.5,1.0,0.0,兼務"</formula1>
    </dataValidation>
  </dataValidations>
  <printOptions horizontalCentered="1" verticalCentered="1"/>
  <pageMargins left="0.51181102362204722" right="0.51181102362204722" top="0.19685039370078741" bottom="0.19685039370078741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様式Ａ</vt:lpstr>
      <vt:lpstr>様式Ａ!Print_Area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加算点シート</dc:title>
  <dc:creator/>
  <cp:lastModifiedBy/>
  <dcterms:created xsi:type="dcterms:W3CDTF">2006-09-16T00:00:00Z</dcterms:created>
  <dcterms:modified xsi:type="dcterms:W3CDTF">2026-09-29T01:20:51Z</dcterms:modified>
</cp:coreProperties>
</file>