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3378A003-A410-43A9-A005-F5131DF94433}" xr6:coauthVersionLast="47" xr6:coauthVersionMax="47" xr10:uidLastSave="{00000000-0000-0000-0000-000000000000}"/>
  <bookViews>
    <workbookView xWindow="20370" yWindow="-120" windowWidth="29040" windowHeight="15720" xr2:uid="{00000000-000D-0000-FFFF-FFFF00000000}"/>
  </bookViews>
  <sheets>
    <sheet name="別記様式第0号" sheetId="4" r:id="rId1"/>
    <sheet name="（様式第1号）自己採点表及び評価点算定一覧表" sheetId="24" r:id="rId2"/>
    <sheet name="様式第2号" sheetId="5" r:id="rId3"/>
    <sheet name="様式第3号" sheetId="6" r:id="rId4"/>
    <sheet name="様式第4号" sheetId="7" r:id="rId5"/>
    <sheet name="様式第6号" sheetId="8" r:id="rId6"/>
    <sheet name="様式第7号" sheetId="9" r:id="rId7"/>
    <sheet name="様式第9号" sheetId="20" r:id="rId8"/>
    <sheet name="様式第9号（橋梁上部工事）" sheetId="21" r:id="rId9"/>
    <sheet name="様式第14号" sheetId="10" r:id="rId10"/>
    <sheet name="様式第15号" sheetId="11" r:id="rId11"/>
    <sheet name="様式第16-1号" sheetId="12" r:id="rId12"/>
    <sheet name="様式第17号" sheetId="16" r:id="rId13"/>
    <sheet name="様式第18号" sheetId="18" r:id="rId14"/>
    <sheet name="様式第20号" sheetId="23" r:id="rId15"/>
  </sheets>
  <definedNames>
    <definedName name="_xlnm._FilterDatabase" localSheetId="1" hidden="1">'（様式第1号）自己採点表及び評価点算定一覧表'!$A$1:$N$9</definedName>
    <definedName name="_xlnm.Print_Area" localSheetId="1">'（様式第1号）自己採点表及び評価点算定一覧表'!$C$1:$N$70</definedName>
    <definedName name="_xlnm.Print_Area" localSheetId="0">別記様式第0号!$A$2:$T$44</definedName>
    <definedName name="_xlnm.Print_Area" localSheetId="9">様式第14号!$A$1:$AI$48</definedName>
    <definedName name="_xlnm.Print_Area" localSheetId="10">様式第15号!$A$1:$AI$52</definedName>
    <definedName name="_xlnm.Print_Area" localSheetId="11">'様式第16-1号'!$A$1:$AI$41</definedName>
    <definedName name="_xlnm.Print_Area" localSheetId="12">様式第17号!$A$1:$AI$33</definedName>
    <definedName name="_xlnm.Print_Area" localSheetId="13">様式第18号!$A$1:$AJ$58</definedName>
    <definedName name="_xlnm.Print_Area" localSheetId="14">様式第20号!$A$1:$AJ$45</definedName>
    <definedName name="_xlnm.Print_Area" localSheetId="2">様式第2号!$A$1:$L$33</definedName>
    <definedName name="_xlnm.Print_Area" localSheetId="3">様式第3号!$A$1:$AI$49</definedName>
    <definedName name="_xlnm.Print_Area" localSheetId="4">様式第4号!$A$1:$AI$65</definedName>
    <definedName name="_xlnm.Print_Area" localSheetId="5">様式第6号!$A$1:$AJ$47</definedName>
    <definedName name="_xlnm.Print_Area" localSheetId="6">様式第7号!$A$1:$AI$53</definedName>
    <definedName name="_xlnm.Print_Area" localSheetId="7">様式第9号!$A$1:$AI$34</definedName>
    <definedName name="_xlnm.Print_Area" localSheetId="8">'様式第9号（橋梁上部工事）'!$A$1:$AI$34</definedName>
    <definedName name="イベント名" localSheetId="10">#REF!</definedName>
    <definedName name="イベント名" localSheetId="11">#REF!</definedName>
    <definedName name="イベント名" localSheetId="12">#REF!</definedName>
    <definedName name="イベント名" localSheetId="13">#REF!</definedName>
    <definedName name="イベント名" localSheetId="14">#REF!</definedName>
    <definedName name="イベント名" localSheetId="7">#REF!</definedName>
    <definedName name="イベント名" localSheetId="8">#REF!</definedName>
    <definedName name="イベント名">#REF!</definedName>
    <definedName name="下請次数の制限" localSheetId="10">#REF!</definedName>
    <definedName name="下請次数の制限" localSheetId="11">#REF!</definedName>
    <definedName name="下請次数の制限" localSheetId="12">#REF!</definedName>
    <definedName name="下請次数の制限" localSheetId="13">#REF!</definedName>
    <definedName name="下請次数の制限" localSheetId="14">#REF!</definedName>
    <definedName name="下請次数の制限" localSheetId="7">#REF!</definedName>
    <definedName name="下請次数の制限" localSheetId="8">#REF!</definedName>
    <definedName name="下請次数の制限">#REF!</definedName>
    <definedName name="基幹技能者" localSheetId="10">#REF!</definedName>
    <definedName name="基幹技能者" localSheetId="11">#REF!</definedName>
    <definedName name="基幹技能者" localSheetId="12">#REF!</definedName>
    <definedName name="基幹技能者" localSheetId="13">#REF!</definedName>
    <definedName name="基幹技能者" localSheetId="14">#REF!</definedName>
    <definedName name="基幹技能者" localSheetId="7">#REF!</definedName>
    <definedName name="基幹技能者" localSheetId="8">#REF!</definedName>
    <definedName name="基幹技能者">#REF!</definedName>
    <definedName name="建設業許可1" localSheetId="10">#REF!</definedName>
    <definedName name="建設業許可1" localSheetId="11">#REF!</definedName>
    <definedName name="建設業許可1" localSheetId="12">#REF!</definedName>
    <definedName name="建設業許可1" localSheetId="13">#REF!</definedName>
    <definedName name="建設業許可1" localSheetId="14">#REF!</definedName>
    <definedName name="建設業許可1" localSheetId="7">#REF!</definedName>
    <definedName name="建設業許可1" localSheetId="8">#REF!</definedName>
    <definedName name="建設業許可1">#REF!</definedName>
    <definedName name="建設業許可2" localSheetId="10">#REF!</definedName>
    <definedName name="建設業許可2" localSheetId="11">#REF!</definedName>
    <definedName name="建設業許可2" localSheetId="12">#REF!</definedName>
    <definedName name="建設業許可2" localSheetId="13">#REF!</definedName>
    <definedName name="建設業許可2" localSheetId="14">#REF!</definedName>
    <definedName name="建設業許可2" localSheetId="7">#REF!</definedName>
    <definedName name="建設業許可2" localSheetId="8">#REF!</definedName>
    <definedName name="建設業許可2">#REF!</definedName>
    <definedName name="山地防災ヘルパー" localSheetId="10">#REF!</definedName>
    <definedName name="山地防災ヘルパー" localSheetId="11">#REF!</definedName>
    <definedName name="山地防災ヘルパー" localSheetId="12">#REF!</definedName>
    <definedName name="山地防災ヘルパー" localSheetId="13">#REF!</definedName>
    <definedName name="山地防災ヘルパー" localSheetId="14">#REF!</definedName>
    <definedName name="山地防災ヘルパー" localSheetId="7">#REF!</definedName>
    <definedName name="山地防災ヘルパー" localSheetId="8">#REF!</definedName>
    <definedName name="山地防災ヘルパー">#REF!</definedName>
    <definedName name="施工実績1" localSheetId="10">#REF!</definedName>
    <definedName name="施工実績1" localSheetId="11">#REF!</definedName>
    <definedName name="施工実績1" localSheetId="12">#REF!</definedName>
    <definedName name="施工実績1" localSheetId="13">#REF!</definedName>
    <definedName name="施工実績1" localSheetId="14">#REF!</definedName>
    <definedName name="施工実績1" localSheetId="7">#REF!</definedName>
    <definedName name="施工実績1" localSheetId="8">#REF!</definedName>
    <definedName name="施工実績1">#REF!</definedName>
    <definedName name="施工実績2" localSheetId="10">#REF!</definedName>
    <definedName name="施工実績2" localSheetId="11">#REF!</definedName>
    <definedName name="施工実績2" localSheetId="12">#REF!</definedName>
    <definedName name="施工実績2" localSheetId="13">#REF!</definedName>
    <definedName name="施工実績2" localSheetId="14">#REF!</definedName>
    <definedName name="施工実績2" localSheetId="7">#REF!</definedName>
    <definedName name="施工実績2" localSheetId="8">#REF!</definedName>
    <definedName name="施工実績2">#REF!</definedName>
    <definedName name="資格A" localSheetId="10">#REF!</definedName>
    <definedName name="資格A" localSheetId="11">#REF!</definedName>
    <definedName name="資格A" localSheetId="12">#REF!</definedName>
    <definedName name="資格A" localSheetId="13">#REF!</definedName>
    <definedName name="資格A" localSheetId="14">#REF!</definedName>
    <definedName name="資格A" localSheetId="7">#REF!</definedName>
    <definedName name="資格A" localSheetId="8">#REF!</definedName>
    <definedName name="資格A">#REF!</definedName>
    <definedName name="資格B" localSheetId="10">#REF!</definedName>
    <definedName name="資格B" localSheetId="11">#REF!</definedName>
    <definedName name="資格B" localSheetId="12">#REF!</definedName>
    <definedName name="資格B" localSheetId="13">#REF!</definedName>
    <definedName name="資格B" localSheetId="14">#REF!</definedName>
    <definedName name="資格B" localSheetId="7">#REF!</definedName>
    <definedName name="資格B" localSheetId="8">#REF!</definedName>
    <definedName name="資格B">#REF!</definedName>
    <definedName name="資格取得年月日" localSheetId="10">#REF!</definedName>
    <definedName name="資格取得年月日" localSheetId="11">#REF!</definedName>
    <definedName name="資格取得年月日" localSheetId="12">#REF!</definedName>
    <definedName name="資格取得年月日" localSheetId="13">#REF!</definedName>
    <definedName name="資格取得年月日" localSheetId="14">#REF!</definedName>
    <definedName name="資格取得年月日" localSheetId="7">#REF!</definedName>
    <definedName name="資格取得年月日" localSheetId="8">#REF!</definedName>
    <definedName name="資格取得年月日">#REF!</definedName>
    <definedName name="実施体制拠点" localSheetId="10">#REF!</definedName>
    <definedName name="実施体制拠点" localSheetId="11">#REF!</definedName>
    <definedName name="実施体制拠点" localSheetId="12">#REF!</definedName>
    <definedName name="実施体制拠点" localSheetId="13">#REF!</definedName>
    <definedName name="実施体制拠点" localSheetId="14">#REF!</definedName>
    <definedName name="実施体制拠点" localSheetId="7">#REF!</definedName>
    <definedName name="実施体制拠点" localSheetId="8">#REF!</definedName>
    <definedName name="実施体制拠点">#REF!</definedName>
    <definedName name="受注形態" localSheetId="10">#REF!</definedName>
    <definedName name="受注形態" localSheetId="11">#REF!</definedName>
    <definedName name="受注形態" localSheetId="12">#REF!</definedName>
    <definedName name="受注形態" localSheetId="13">#REF!</definedName>
    <definedName name="受注形態" localSheetId="14">#REF!</definedName>
    <definedName name="受注形態" localSheetId="7">#REF!</definedName>
    <definedName name="受注形態" localSheetId="8">#REF!</definedName>
    <definedName name="受注形態">#REF!</definedName>
    <definedName name="振興局名" localSheetId="10">#REF!</definedName>
    <definedName name="振興局名" localSheetId="11">#REF!</definedName>
    <definedName name="振興局名" localSheetId="12">#REF!</definedName>
    <definedName name="振興局名" localSheetId="13">#REF!</definedName>
    <definedName name="振興局名" localSheetId="14">#REF!</definedName>
    <definedName name="振興局名" localSheetId="7">#REF!</definedName>
    <definedName name="振興局名" localSheetId="8">#REF!</definedName>
    <definedName name="振興局名">#REF!</definedName>
    <definedName name="地域産業担い手" localSheetId="10">#REF!</definedName>
    <definedName name="地域産業担い手" localSheetId="11">#REF!</definedName>
    <definedName name="地域産業担い手" localSheetId="12">#REF!</definedName>
    <definedName name="地域産業担い手" localSheetId="13">#REF!</definedName>
    <definedName name="地域産業担い手" localSheetId="14">#REF!</definedName>
    <definedName name="地域産業担い手" localSheetId="7">#REF!</definedName>
    <definedName name="地域産業担い手" localSheetId="8">#REF!</definedName>
    <definedName name="地域産業担い手">#REF!</definedName>
    <definedName name="道守の雇用" localSheetId="10">#REF!</definedName>
    <definedName name="道守の雇用" localSheetId="11">#REF!</definedName>
    <definedName name="道守の雇用" localSheetId="12">#REF!</definedName>
    <definedName name="道守の雇用" localSheetId="13">#REF!</definedName>
    <definedName name="道守の雇用" localSheetId="14">#REF!</definedName>
    <definedName name="道守の雇用" localSheetId="7">#REF!</definedName>
    <definedName name="道守の雇用" localSheetId="8">#REF!</definedName>
    <definedName name="道守の雇用">#REF!</definedName>
    <definedName name="道守の種別" localSheetId="10">#REF!</definedName>
    <definedName name="道守の種別" localSheetId="11">#REF!</definedName>
    <definedName name="道守の種別" localSheetId="12">#REF!</definedName>
    <definedName name="道守の種別" localSheetId="13">#REF!</definedName>
    <definedName name="道守の種別" localSheetId="14">#REF!</definedName>
    <definedName name="道守の種別" localSheetId="7">#REF!</definedName>
    <definedName name="道守の種別" localSheetId="8">#REF!</definedName>
    <definedName name="道守の種別">#REF!</definedName>
    <definedName name="表彰1" localSheetId="10">#REF!</definedName>
    <definedName name="表彰1" localSheetId="11">#REF!</definedName>
    <definedName name="表彰1" localSheetId="12">#REF!</definedName>
    <definedName name="表彰1" localSheetId="13">#REF!</definedName>
    <definedName name="表彰1" localSheetId="14">#REF!</definedName>
    <definedName name="表彰1" localSheetId="7">#REF!</definedName>
    <definedName name="表彰1" localSheetId="8">#REF!</definedName>
    <definedName name="表彰1">#REF!</definedName>
    <definedName name="表彰2" localSheetId="10">#REF!</definedName>
    <definedName name="表彰2" localSheetId="11">#REF!</definedName>
    <definedName name="表彰2" localSheetId="12">#REF!</definedName>
    <definedName name="表彰2" localSheetId="13">#REF!</definedName>
    <definedName name="表彰2" localSheetId="14">#REF!</definedName>
    <definedName name="表彰2" localSheetId="7">#REF!</definedName>
    <definedName name="表彰2" localSheetId="8">#REF!</definedName>
    <definedName name="表彰2">#REF!</definedName>
    <definedName name="労務賃金支払い" localSheetId="10">#REF!</definedName>
    <definedName name="労務賃金支払い" localSheetId="11">#REF!</definedName>
    <definedName name="労務賃金支払い" localSheetId="12">#REF!</definedName>
    <definedName name="労務賃金支払い" localSheetId="13">#REF!</definedName>
    <definedName name="労務賃金支払い" localSheetId="14">#REF!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122" i="24" l="1"/>
  <c r="BB121" i="24"/>
  <c r="BB120" i="24"/>
  <c r="BB119" i="24"/>
  <c r="BB118" i="24"/>
  <c r="BB117" i="24"/>
  <c r="BB116" i="24"/>
  <c r="BB115" i="24"/>
  <c r="BB114" i="24"/>
  <c r="BB113" i="24"/>
  <c r="BB112" i="24"/>
  <c r="BB111" i="24"/>
  <c r="BB110" i="24"/>
  <c r="BB109" i="24"/>
  <c r="BB108" i="24"/>
  <c r="BB107" i="24"/>
  <c r="BB106" i="24"/>
  <c r="BB105" i="24"/>
  <c r="BB104" i="24"/>
  <c r="BB103" i="24"/>
  <c r="BB102" i="24"/>
  <c r="BB101" i="24"/>
  <c r="BB100" i="24"/>
  <c r="BB99" i="24"/>
  <c r="BB98" i="24"/>
  <c r="BB97" i="24"/>
  <c r="BB96" i="24"/>
  <c r="BB95" i="24"/>
  <c r="BB94" i="24"/>
  <c r="BB93" i="24"/>
  <c r="BB92" i="24"/>
  <c r="BB91" i="24"/>
  <c r="BB90" i="24"/>
  <c r="I67" i="24"/>
  <c r="H67" i="24" s="1"/>
  <c r="I66" i="24"/>
  <c r="H66" i="24" s="1"/>
  <c r="K65" i="24"/>
  <c r="K64" i="24"/>
  <c r="I64" i="24"/>
  <c r="H64" i="24" s="1"/>
  <c r="K63" i="24"/>
  <c r="K62" i="24"/>
  <c r="I62" i="24"/>
  <c r="H62" i="24"/>
  <c r="K61" i="24"/>
  <c r="K60" i="24"/>
  <c r="I60" i="24"/>
  <c r="K59" i="24"/>
  <c r="I59" i="24"/>
  <c r="K58" i="24"/>
  <c r="K57" i="24"/>
  <c r="I57" i="24"/>
  <c r="H57" i="24" s="1"/>
  <c r="K56" i="24"/>
  <c r="K55" i="24"/>
  <c r="I55" i="24"/>
  <c r="K54" i="24"/>
  <c r="I54" i="24"/>
  <c r="K53" i="24"/>
  <c r="K52" i="24"/>
  <c r="I52" i="24"/>
  <c r="K51" i="24"/>
  <c r="I51" i="24"/>
  <c r="K50" i="24"/>
  <c r="K49" i="24"/>
  <c r="I49" i="24"/>
  <c r="H49" i="24" s="1"/>
  <c r="K48" i="24"/>
  <c r="K47" i="24"/>
  <c r="I47" i="24"/>
  <c r="H47" i="24"/>
  <c r="K46" i="24"/>
  <c r="K45" i="24"/>
  <c r="I45" i="24"/>
  <c r="K44" i="24"/>
  <c r="I44" i="24"/>
  <c r="K43" i="24"/>
  <c r="I43" i="24"/>
  <c r="K42" i="24"/>
  <c r="K41" i="24"/>
  <c r="I41" i="24"/>
  <c r="I40" i="24"/>
  <c r="K39" i="24"/>
  <c r="I39" i="24"/>
  <c r="K38" i="24"/>
  <c r="K37" i="24"/>
  <c r="I37" i="24"/>
  <c r="K36" i="24"/>
  <c r="I36" i="24"/>
  <c r="K35" i="24"/>
  <c r="K34" i="24"/>
  <c r="I34" i="24"/>
  <c r="K33" i="24"/>
  <c r="I33" i="24"/>
  <c r="K32" i="24"/>
  <c r="K31" i="24"/>
  <c r="I31" i="24"/>
  <c r="K30" i="24"/>
  <c r="I30" i="24"/>
  <c r="K29" i="24"/>
  <c r="K28" i="24"/>
  <c r="I28" i="24"/>
  <c r="K27" i="24"/>
  <c r="I27" i="24"/>
  <c r="K26" i="24"/>
  <c r="K25" i="24"/>
  <c r="I25" i="24"/>
  <c r="K24" i="24"/>
  <c r="I24" i="24"/>
  <c r="K23" i="24"/>
  <c r="I23" i="24"/>
  <c r="K22" i="24"/>
  <c r="I22" i="24"/>
  <c r="K21" i="24"/>
  <c r="I21" i="24"/>
  <c r="K20" i="24"/>
  <c r="I20" i="24"/>
  <c r="K19" i="24"/>
  <c r="I19" i="24"/>
  <c r="H39" i="24" l="1"/>
  <c r="H33" i="24"/>
  <c r="H27" i="24"/>
  <c r="H36" i="24"/>
  <c r="H30" i="24"/>
  <c r="H51" i="24"/>
  <c r="H59" i="24"/>
  <c r="H54" i="24"/>
  <c r="H43" i="24"/>
  <c r="K68" i="24"/>
  <c r="H19" i="24"/>
  <c r="F22" i="24" s="1"/>
  <c r="F24" i="24" l="1"/>
  <c r="F21" i="24"/>
  <c r="F25" i="24"/>
  <c r="F23" i="24"/>
  <c r="H68" i="24"/>
  <c r="W12" i="23"/>
  <c r="F10" i="23"/>
  <c r="F9" i="23"/>
  <c r="F8" i="23"/>
  <c r="F7" i="23"/>
  <c r="F6" i="23"/>
  <c r="V11" i="21" l="1"/>
  <c r="F9" i="21"/>
  <c r="F8" i="21"/>
  <c r="F7" i="21"/>
  <c r="F6" i="21"/>
  <c r="F5" i="21"/>
  <c r="V11" i="20"/>
  <c r="F9" i="20"/>
  <c r="F8" i="20"/>
  <c r="F7" i="20"/>
  <c r="F6" i="20"/>
  <c r="F5" i="20"/>
  <c r="C6" i="5" l="1"/>
  <c r="C5" i="5"/>
  <c r="V11" i="18" l="1"/>
  <c r="F9" i="18"/>
  <c r="F8" i="18"/>
  <c r="F7" i="18"/>
  <c r="F6" i="18"/>
  <c r="F5" i="18"/>
  <c r="V12" i="16"/>
  <c r="F10" i="16"/>
  <c r="F9" i="16"/>
  <c r="F8" i="16"/>
  <c r="F7" i="16"/>
  <c r="F6" i="16"/>
  <c r="V11" i="12" l="1"/>
  <c r="F9" i="12"/>
  <c r="F8" i="12"/>
  <c r="F7" i="12"/>
  <c r="F6" i="12"/>
  <c r="F5" i="12"/>
  <c r="V11" i="11"/>
  <c r="F9" i="11"/>
  <c r="F8" i="11"/>
  <c r="F7" i="11"/>
  <c r="F6" i="11"/>
  <c r="F5" i="11"/>
  <c r="V11" i="10" l="1"/>
  <c r="F9" i="10"/>
  <c r="F8" i="10"/>
  <c r="F7" i="10"/>
  <c r="F6" i="10"/>
  <c r="F5" i="10"/>
  <c r="V11" i="9"/>
  <c r="F9" i="9"/>
  <c r="F8" i="9"/>
  <c r="F7" i="9"/>
  <c r="F6" i="9"/>
  <c r="F5" i="9"/>
  <c r="W12" i="8"/>
  <c r="F10" i="8"/>
  <c r="F9" i="8"/>
  <c r="F8" i="8"/>
  <c r="F7" i="8"/>
  <c r="F6" i="8"/>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<sst xmlns="http://schemas.openxmlformats.org/spreadsheetml/2006/main" count="1506" uniqueCount="740">
  <si>
    <t>殿</t>
    <rPh sb="0" eb="1">
      <t>ドノ</t>
    </rPh>
    <phoneticPr fontId="6"/>
  </si>
  <si>
    <t>住所</t>
    <rPh sb="0" eb="1">
      <t>ジュウ</t>
    </rPh>
    <rPh sb="1" eb="2">
      <t>ショ</t>
    </rPh>
    <phoneticPr fontId="6"/>
  </si>
  <si>
    <t>：</t>
    <phoneticPr fontId="6"/>
  </si>
  <si>
    <t>：</t>
    <phoneticPr fontId="6"/>
  </si>
  <si>
    <t>知事</t>
    <rPh sb="0" eb="2">
      <t>チジ</t>
    </rPh>
    <phoneticPr fontId="6"/>
  </si>
  <si>
    <t>特－</t>
    <rPh sb="0" eb="1">
      <t>トク</t>
    </rPh>
    <phoneticPr fontId="6"/>
  </si>
  <si>
    <t>号</t>
    <rPh sb="0" eb="1">
      <t>ゴウ</t>
    </rPh>
    <phoneticPr fontId="6"/>
  </si>
  <si>
    <t>大臣</t>
    <rPh sb="0" eb="2">
      <t>ダイジン</t>
    </rPh>
    <phoneticPr fontId="6"/>
  </si>
  <si>
    <t>般－</t>
    <rPh sb="0" eb="1">
      <t>ハン</t>
    </rPh>
    <phoneticPr fontId="6"/>
  </si>
  <si>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6"/>
  </si>
  <si>
    <t>記</t>
    <rPh sb="0" eb="1">
      <t>キ</t>
    </rPh>
    <phoneticPr fontId="6"/>
  </si>
  <si>
    <t>入札公告日</t>
    <rPh sb="0" eb="2">
      <t>ニュウサツ</t>
    </rPh>
    <rPh sb="2" eb="4">
      <t>コウコク</t>
    </rPh>
    <rPh sb="4" eb="5">
      <t>ビ</t>
    </rPh>
    <phoneticPr fontId="6"/>
  </si>
  <si>
    <t>：</t>
    <phoneticPr fontId="6"/>
  </si>
  <si>
    <t>令和　　年　月　日</t>
    <rPh sb="0" eb="1">
      <t>レイ</t>
    </rPh>
    <rPh sb="1" eb="2">
      <t>ワ</t>
    </rPh>
    <rPh sb="4" eb="5">
      <t>ネン</t>
    </rPh>
    <rPh sb="6" eb="7">
      <t>ツキ</t>
    </rPh>
    <rPh sb="8" eb="9">
      <t>ヒ</t>
    </rPh>
    <phoneticPr fontId="6"/>
  </si>
  <si>
    <t>工事①</t>
    <rPh sb="0" eb="2">
      <t>コウジ</t>
    </rPh>
    <phoneticPr fontId="6"/>
  </si>
  <si>
    <t>工事番号</t>
    <phoneticPr fontId="6"/>
  </si>
  <si>
    <t>：</t>
    <phoneticPr fontId="6"/>
  </si>
  <si>
    <t>工事名</t>
    <phoneticPr fontId="6"/>
  </si>
  <si>
    <t>工事②</t>
    <rPh sb="0" eb="2">
      <t>コウジ</t>
    </rPh>
    <phoneticPr fontId="6"/>
  </si>
  <si>
    <t>工事③</t>
    <rPh sb="0" eb="2">
      <t>コウジ</t>
    </rPh>
    <phoneticPr fontId="6"/>
  </si>
  <si>
    <t>工事④</t>
    <rPh sb="0" eb="2">
      <t>コウジ</t>
    </rPh>
    <phoneticPr fontId="6"/>
  </si>
  <si>
    <t>工事⑤</t>
    <rPh sb="0" eb="2">
      <t>コウジ</t>
    </rPh>
    <phoneticPr fontId="6"/>
  </si>
  <si>
    <t>（注意事項）</t>
    <rPh sb="1" eb="3">
      <t>チュウイ</t>
    </rPh>
    <rPh sb="3" eb="5">
      <t>ジコウ</t>
    </rPh>
    <phoneticPr fontId="6"/>
  </si>
  <si>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6"/>
  </si>
  <si>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6"/>
  </si>
  <si>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6"/>
  </si>
  <si>
    <t>工事名①：</t>
    <rPh sb="0" eb="1">
      <t>コウ</t>
    </rPh>
    <rPh sb="1" eb="2">
      <t>コト</t>
    </rPh>
    <rPh sb="2" eb="3">
      <t>メイ</t>
    </rPh>
    <phoneticPr fontId="6"/>
  </si>
  <si>
    <t>工事名②：</t>
    <rPh sb="0" eb="1">
      <t>コウ</t>
    </rPh>
    <rPh sb="1" eb="2">
      <t>コト</t>
    </rPh>
    <rPh sb="2" eb="3">
      <t>メイ</t>
    </rPh>
    <phoneticPr fontId="6"/>
  </si>
  <si>
    <t>工事名③：</t>
    <rPh sb="0" eb="1">
      <t>コウ</t>
    </rPh>
    <rPh sb="1" eb="2">
      <t>コト</t>
    </rPh>
    <rPh sb="2" eb="3">
      <t>メイ</t>
    </rPh>
    <phoneticPr fontId="6"/>
  </si>
  <si>
    <t>工事名④：</t>
    <rPh sb="0" eb="1">
      <t>コウ</t>
    </rPh>
    <rPh sb="1" eb="2">
      <t>コト</t>
    </rPh>
    <rPh sb="2" eb="3">
      <t>メイ</t>
    </rPh>
    <phoneticPr fontId="6"/>
  </si>
  <si>
    <t>工事名⑤：</t>
    <rPh sb="0" eb="1">
      <t>コウ</t>
    </rPh>
    <rPh sb="1" eb="2">
      <t>コト</t>
    </rPh>
    <rPh sb="2" eb="3">
      <t>メイ</t>
    </rPh>
    <phoneticPr fontId="6"/>
  </si>
  <si>
    <t>商号又は名称：</t>
    <rPh sb="0" eb="2">
      <t>ショウゴウ</t>
    </rPh>
    <rPh sb="2" eb="3">
      <t>マタ</t>
    </rPh>
    <rPh sb="4" eb="6">
      <t>メイショウ</t>
    </rPh>
    <phoneticPr fontId="6"/>
  </si>
  <si>
    <t>発注業種：</t>
    <rPh sb="0" eb="2">
      <t>ハッチュウ</t>
    </rPh>
    <rPh sb="2" eb="4">
      <t>ギョウシュ</t>
    </rPh>
    <phoneticPr fontId="6"/>
  </si>
  <si>
    <t>業者番号(単体)：</t>
    <rPh sb="0" eb="1">
      <t>ギョウ</t>
    </rPh>
    <rPh sb="1" eb="2">
      <t>シャ</t>
    </rPh>
    <rPh sb="2" eb="4">
      <t>バンゴウ</t>
    </rPh>
    <rPh sb="5" eb="7">
      <t>タンタイ</t>
    </rPh>
    <phoneticPr fontId="6"/>
  </si>
  <si>
    <t>No</t>
    <phoneticPr fontId="6"/>
  </si>
  <si>
    <t>発注者名</t>
  </si>
  <si>
    <t>評価対象工事の
工事番号</t>
    <phoneticPr fontId="6"/>
  </si>
  <si>
    <t>評価対象工事の名称</t>
  </si>
  <si>
    <t>工事場所</t>
  </si>
  <si>
    <t>受注金額（円）</t>
    <rPh sb="0" eb="2">
      <t>ジュチュウ</t>
    </rPh>
    <rPh sb="5" eb="6">
      <t>エン</t>
    </rPh>
    <phoneticPr fontId="6"/>
  </si>
  <si>
    <t>工事期間</t>
  </si>
  <si>
    <t>業種</t>
    <rPh sb="0" eb="2">
      <t>ギョウシュ</t>
    </rPh>
    <phoneticPr fontId="6"/>
  </si>
  <si>
    <t>工事
成績</t>
    <rPh sb="0" eb="2">
      <t>コウジ</t>
    </rPh>
    <rPh sb="3" eb="5">
      <t>セイセキ</t>
    </rPh>
    <phoneticPr fontId="6"/>
  </si>
  <si>
    <t>受注形態</t>
  </si>
  <si>
    <t>共同企業体による受注の場合の請負者名</t>
  </si>
  <si>
    <t>共同企業体による受注の場合の業者番号
（経常JVのみ）</t>
    <rPh sb="20" eb="22">
      <t>ケイジョウ</t>
    </rPh>
    <phoneticPr fontId="6"/>
  </si>
  <si>
    <t>第  -  -   - -   号</t>
    <rPh sb="0" eb="1">
      <t>ダイ</t>
    </rPh>
    <rPh sb="16" eb="17">
      <t>ゴウ</t>
    </rPh>
    <phoneticPr fontId="6"/>
  </si>
  <si>
    <t>　　　　
(             )</t>
    <phoneticPr fontId="6"/>
  </si>
  <si>
    <t xml:space="preserve">H  .  .  
～H  .  .  </t>
    <phoneticPr fontId="6"/>
  </si>
  <si>
    <t>　　　　　　
(             )</t>
    <phoneticPr fontId="6"/>
  </si>
  <si>
    <t>対象工事件数</t>
    <rPh sb="0" eb="2">
      <t>タイショウ</t>
    </rPh>
    <rPh sb="2" eb="4">
      <t>コウジ</t>
    </rPh>
    <rPh sb="4" eb="6">
      <t>ケンスウ</t>
    </rPh>
    <phoneticPr fontId="6"/>
  </si>
  <si>
    <t>平均値</t>
    <rPh sb="0" eb="3">
      <t>ヘイキンチ</t>
    </rPh>
    <phoneticPr fontId="6"/>
  </si>
  <si>
    <t>↑小数第2位四捨五入</t>
    <rPh sb="1" eb="3">
      <t>ショウスウ</t>
    </rPh>
    <rPh sb="3" eb="4">
      <t>ダイ</t>
    </rPh>
    <rPh sb="5" eb="6">
      <t>イ</t>
    </rPh>
    <rPh sb="6" eb="10">
      <t>シシャゴニュウ</t>
    </rPh>
    <phoneticPr fontId="6"/>
  </si>
  <si>
    <t>土木一式工事</t>
    <rPh sb="0" eb="2">
      <t>ドボク</t>
    </rPh>
    <rPh sb="2" eb="3">
      <t>１</t>
    </rPh>
    <rPh sb="3" eb="4">
      <t>シキ</t>
    </rPh>
    <rPh sb="4" eb="6">
      <t>コウジ</t>
    </rPh>
    <phoneticPr fontId="6"/>
  </si>
  <si>
    <t>建築一式工事</t>
    <rPh sb="0" eb="2">
      <t>ケンチク</t>
    </rPh>
    <rPh sb="2" eb="3">
      <t>１</t>
    </rPh>
    <rPh sb="3" eb="4">
      <t>シキ</t>
    </rPh>
    <rPh sb="4" eb="6">
      <t>コウジ</t>
    </rPh>
    <phoneticPr fontId="6"/>
  </si>
  <si>
    <t>大工工事</t>
    <rPh sb="0" eb="2">
      <t>ダイク</t>
    </rPh>
    <rPh sb="2" eb="4">
      <t>コウジ</t>
    </rPh>
    <phoneticPr fontId="6"/>
  </si>
  <si>
    <t>左官工事</t>
    <rPh sb="0" eb="2">
      <t>サカン</t>
    </rPh>
    <rPh sb="2" eb="4">
      <t>コウジ</t>
    </rPh>
    <phoneticPr fontId="6"/>
  </si>
  <si>
    <t>とび･土工･ｺﾝｸﾘｰﾄ工事</t>
    <rPh sb="3" eb="4">
      <t>ド</t>
    </rPh>
    <rPh sb="4" eb="5">
      <t>コウ</t>
    </rPh>
    <rPh sb="12" eb="14">
      <t>コウジ</t>
    </rPh>
    <phoneticPr fontId="6"/>
  </si>
  <si>
    <t>石工事</t>
    <rPh sb="0" eb="1">
      <t>イシ</t>
    </rPh>
    <rPh sb="1" eb="3">
      <t>コウジ</t>
    </rPh>
    <phoneticPr fontId="6"/>
  </si>
  <si>
    <t>屋根工事</t>
    <rPh sb="0" eb="2">
      <t>ヤネ</t>
    </rPh>
    <rPh sb="2" eb="4">
      <t>コウジ</t>
    </rPh>
    <phoneticPr fontId="6"/>
  </si>
  <si>
    <t>電気工事</t>
    <rPh sb="0" eb="2">
      <t>デンキ</t>
    </rPh>
    <rPh sb="2" eb="4">
      <t>コウジ</t>
    </rPh>
    <phoneticPr fontId="6"/>
  </si>
  <si>
    <t>管工事</t>
    <rPh sb="0" eb="1">
      <t>カン</t>
    </rPh>
    <rPh sb="1" eb="3">
      <t>コウジ</t>
    </rPh>
    <phoneticPr fontId="6"/>
  </si>
  <si>
    <t>ﾀｲﾙ･れんが・ﾌﾞﾛｯｸ工事</t>
    <rPh sb="13" eb="15">
      <t>コウジ</t>
    </rPh>
    <phoneticPr fontId="6"/>
  </si>
  <si>
    <t>鋼構造物工事</t>
    <rPh sb="0" eb="1">
      <t>コウ</t>
    </rPh>
    <rPh sb="1" eb="4">
      <t>コウゾウブツ</t>
    </rPh>
    <rPh sb="4" eb="6">
      <t>コウジ</t>
    </rPh>
    <phoneticPr fontId="6"/>
  </si>
  <si>
    <t>鉄筋工事</t>
    <rPh sb="0" eb="2">
      <t>テッキン</t>
    </rPh>
    <rPh sb="2" eb="4">
      <t>コウジ</t>
    </rPh>
    <phoneticPr fontId="6"/>
  </si>
  <si>
    <t>ほ装工事</t>
    <rPh sb="1" eb="2">
      <t>ソウ</t>
    </rPh>
    <rPh sb="2" eb="4">
      <t>コウジ</t>
    </rPh>
    <phoneticPr fontId="6"/>
  </si>
  <si>
    <t>しゅんせつ</t>
    <phoneticPr fontId="6"/>
  </si>
  <si>
    <t>板金工事</t>
    <rPh sb="0" eb="2">
      <t>バンキン</t>
    </rPh>
    <rPh sb="2" eb="4">
      <t>コウジ</t>
    </rPh>
    <phoneticPr fontId="6"/>
  </si>
  <si>
    <t>ガラス工事</t>
    <rPh sb="3" eb="5">
      <t>コウジ</t>
    </rPh>
    <phoneticPr fontId="6"/>
  </si>
  <si>
    <t>塗装工事</t>
    <rPh sb="0" eb="2">
      <t>トソウ</t>
    </rPh>
    <rPh sb="2" eb="4">
      <t>コウジ</t>
    </rPh>
    <phoneticPr fontId="6"/>
  </si>
  <si>
    <t>防水工事</t>
    <rPh sb="0" eb="2">
      <t>ボウスイ</t>
    </rPh>
    <rPh sb="2" eb="4">
      <t>コウジ</t>
    </rPh>
    <phoneticPr fontId="6"/>
  </si>
  <si>
    <t>内装仕上工事</t>
    <rPh sb="0" eb="2">
      <t>ナイソウ</t>
    </rPh>
    <rPh sb="2" eb="4">
      <t>シア</t>
    </rPh>
    <rPh sb="4" eb="6">
      <t>コウジ</t>
    </rPh>
    <phoneticPr fontId="6"/>
  </si>
  <si>
    <t>機械器具設置工事</t>
    <rPh sb="0" eb="2">
      <t>キカイ</t>
    </rPh>
    <rPh sb="2" eb="4">
      <t>キグ</t>
    </rPh>
    <rPh sb="4" eb="6">
      <t>セッチ</t>
    </rPh>
    <rPh sb="6" eb="8">
      <t>コウジ</t>
    </rPh>
    <phoneticPr fontId="6"/>
  </si>
  <si>
    <t>熱絶縁工事</t>
    <rPh sb="0" eb="1">
      <t>ネツ</t>
    </rPh>
    <rPh sb="1" eb="3">
      <t>ゼツエン</t>
    </rPh>
    <rPh sb="3" eb="5">
      <t>コウジ</t>
    </rPh>
    <phoneticPr fontId="6"/>
  </si>
  <si>
    <t>電気通信工事</t>
    <rPh sb="0" eb="2">
      <t>デンキ</t>
    </rPh>
    <rPh sb="2" eb="4">
      <t>ツウシン</t>
    </rPh>
    <rPh sb="4" eb="6">
      <t>コウジ</t>
    </rPh>
    <phoneticPr fontId="6"/>
  </si>
  <si>
    <t>造園工事</t>
    <rPh sb="0" eb="2">
      <t>ゾウエン</t>
    </rPh>
    <rPh sb="2" eb="4">
      <t>コウジ</t>
    </rPh>
    <phoneticPr fontId="6"/>
  </si>
  <si>
    <t>さく井工事</t>
    <rPh sb="2" eb="3">
      <t>イ</t>
    </rPh>
    <rPh sb="3" eb="5">
      <t>コウジ</t>
    </rPh>
    <phoneticPr fontId="6"/>
  </si>
  <si>
    <t>建具工事</t>
    <rPh sb="0" eb="2">
      <t>タテグ</t>
    </rPh>
    <rPh sb="2" eb="4">
      <t>コウジ</t>
    </rPh>
    <phoneticPr fontId="6"/>
  </si>
  <si>
    <t>水道施設工事</t>
    <rPh sb="0" eb="2">
      <t>スイドウ</t>
    </rPh>
    <rPh sb="2" eb="4">
      <t>シセツ</t>
    </rPh>
    <rPh sb="4" eb="6">
      <t>コウジ</t>
    </rPh>
    <phoneticPr fontId="6"/>
  </si>
  <si>
    <t>消防施設工事</t>
    <rPh sb="0" eb="2">
      <t>ショウボウ</t>
    </rPh>
    <rPh sb="2" eb="4">
      <t>シセツ</t>
    </rPh>
    <rPh sb="4" eb="6">
      <t>コウジ</t>
    </rPh>
    <phoneticPr fontId="6"/>
  </si>
  <si>
    <t>清掃施設工事</t>
    <rPh sb="0" eb="2">
      <t>セイソウ</t>
    </rPh>
    <rPh sb="2" eb="4">
      <t>シセツ</t>
    </rPh>
    <rPh sb="4" eb="6">
      <t>コウジ</t>
    </rPh>
    <phoneticPr fontId="6"/>
  </si>
  <si>
    <t>解体工事</t>
    <rPh sb="0" eb="2">
      <t>カイタイ</t>
    </rPh>
    <rPh sb="2" eb="4">
      <t>コウジ</t>
    </rPh>
    <phoneticPr fontId="6"/>
  </si>
  <si>
    <t>施　工　実　績　評　価　資　料</t>
  </si>
  <si>
    <t>工事名①：</t>
    <phoneticPr fontId="6"/>
  </si>
  <si>
    <t>工事名②：</t>
    <phoneticPr fontId="6"/>
  </si>
  <si>
    <t>工事名③：</t>
    <phoneticPr fontId="6"/>
  </si>
  <si>
    <t>工事名④：</t>
    <phoneticPr fontId="6"/>
  </si>
  <si>
    <t>工事名⑤：</t>
    <phoneticPr fontId="6"/>
  </si>
  <si>
    <t>商号又は名称：</t>
    <phoneticPr fontId="6"/>
  </si>
  <si>
    <t xml:space="preserve">工　
事　
概　
要　
等
</t>
    <phoneticPr fontId="6"/>
  </si>
  <si>
    <t>工 事 名</t>
  </si>
  <si>
    <t>工事箇所</t>
  </si>
  <si>
    <t>受注金額</t>
    <rPh sb="0" eb="2">
      <t>ジュチュウ</t>
    </rPh>
    <phoneticPr fontId="6"/>
  </si>
  <si>
    <t>円（　　　　　　　　　円）</t>
  </si>
  <si>
    <t>工　　期</t>
  </si>
  <si>
    <t>　令和　　年　　月　　日　～　令和　　年　　月　　日</t>
  </si>
  <si>
    <t>工事概要</t>
  </si>
  <si>
    <t>　・管推進工</t>
  </si>
  <si>
    <t>　　　工事延長　　　　　　　　Ｌ＝○○○．○ｍ</t>
  </si>
  <si>
    <t>　　　管推進工（φ○○○㎜）　Ｌ＝○○○．○ｍ（○スパン）</t>
  </si>
  <si>
    <t>　　　マンホール設置工（φ○○○㎜）　○　箇所</t>
  </si>
  <si>
    <t>CORINS登録の有無</t>
  </si>
  <si>
    <t>　・有（CORINS登録番号）　　　　　　　　　　　　　・無</t>
    <phoneticPr fontId="6"/>
  </si>
  <si>
    <t>（注）</t>
  </si>
  <si>
    <t>配　置　予　定　技　術　者　評　価　資　料</t>
    <phoneticPr fontId="6"/>
  </si>
  <si>
    <t>工事名①：</t>
    <phoneticPr fontId="6"/>
  </si>
  <si>
    <t>工事名②：</t>
    <phoneticPr fontId="6"/>
  </si>
  <si>
    <t>工事名③：</t>
    <phoneticPr fontId="6"/>
  </si>
  <si>
    <t>区　　　　　　　　　　　　分</t>
    <rPh sb="0" eb="1">
      <t>ク</t>
    </rPh>
    <rPh sb="13" eb="14">
      <t>フン</t>
    </rPh>
    <phoneticPr fontId="6"/>
  </si>
  <si>
    <t>主任技術者
監理技術者</t>
    <rPh sb="0" eb="2">
      <t>シュニン</t>
    </rPh>
    <rPh sb="2" eb="5">
      <t>ギジュツシャ</t>
    </rPh>
    <rPh sb="6" eb="8">
      <t>カンリ</t>
    </rPh>
    <rPh sb="8" eb="11">
      <t>ギジュツシャ</t>
    </rPh>
    <phoneticPr fontId="6"/>
  </si>
  <si>
    <t>氏名</t>
    <rPh sb="0" eb="2">
      <t>ふりがな</t>
    </rPh>
    <phoneticPr fontId="23" type="Hiragana"/>
  </si>
  <si>
    <t>年齢</t>
    <rPh sb="0" eb="2">
      <t>ネンレイ</t>
    </rPh>
    <phoneticPr fontId="6"/>
  </si>
  <si>
    <t>歳</t>
    <rPh sb="0" eb="1">
      <t>サイ</t>
    </rPh>
    <phoneticPr fontId="6"/>
  </si>
  <si>
    <t>所　　　属　　　会　　　社</t>
    <rPh sb="0" eb="1">
      <t>しょ</t>
    </rPh>
    <rPh sb="4" eb="5">
      <t>ぞく</t>
    </rPh>
    <rPh sb="8" eb="9">
      <t>かい</t>
    </rPh>
    <rPh sb="12" eb="13">
      <t>しゃ</t>
    </rPh>
    <phoneticPr fontId="23" type="Hiragana"/>
  </si>
  <si>
    <t>建設業許可番号</t>
    <phoneticPr fontId="23" type="Hiragana"/>
  </si>
  <si>
    <t>－</t>
    <phoneticPr fontId="23" type="Hiragana"/>
  </si>
  <si>
    <t>監理技術者資格者証番号</t>
    <phoneticPr fontId="6"/>
  </si>
  <si>
    <t>取得年月日</t>
    <rPh sb="0" eb="5">
      <t>しゅとくねんがっぴ</t>
    </rPh>
    <phoneticPr fontId="23" type="Hiragana"/>
  </si>
  <si>
    <t>年　　　月　　　日</t>
    <rPh sb="0" eb="1">
      <t>ねん</t>
    </rPh>
    <rPh sb="4" eb="5">
      <t>つき</t>
    </rPh>
    <rPh sb="8" eb="9">
      <t>ひ</t>
    </rPh>
    <phoneticPr fontId="23" type="Hiragana"/>
  </si>
  <si>
    <t>監理技術者講習修了証番号</t>
    <phoneticPr fontId="6"/>
  </si>
  <si>
    <t>修了年月日</t>
    <phoneticPr fontId="23" type="Hiragana"/>
  </si>
  <si>
    <t>その他の資格</t>
    <rPh sb="2" eb="3">
      <t>タ</t>
    </rPh>
    <rPh sb="4" eb="6">
      <t>シカク</t>
    </rPh>
    <phoneticPr fontId="6"/>
  </si>
  <si>
    <t>（資格の名称）</t>
    <rPh sb="1" eb="3">
      <t>しかく</t>
    </rPh>
    <rPh sb="4" eb="6">
      <t>めいしょう</t>
    </rPh>
    <phoneticPr fontId="23" type="Hiragana"/>
  </si>
  <si>
    <t>取得年月日</t>
    <rPh sb="0" eb="2">
      <t>しゅとく</t>
    </rPh>
    <phoneticPr fontId="23" type="Hiragana"/>
  </si>
  <si>
    <t>工事経験</t>
    <rPh sb="0" eb="4">
      <t>こうじけいけん</t>
    </rPh>
    <phoneticPr fontId="23" type="Hiragana"/>
  </si>
  <si>
    <t>発注者名</t>
    <phoneticPr fontId="23" type="Hiragana"/>
  </si>
  <si>
    <t>工事</t>
    <phoneticPr fontId="23" type="Hiragana"/>
  </si>
  <si>
    <t>工事箇所</t>
    <phoneticPr fontId="23" type="Hiragana"/>
  </si>
  <si>
    <t>受注金額</t>
    <rPh sb="0" eb="2">
      <t>じゅちゅう</t>
    </rPh>
    <phoneticPr fontId="23" type="Hiragana"/>
  </si>
  <si>
    <t>工期</t>
    <phoneticPr fontId="23" type="Hiragana"/>
  </si>
  <si>
    <t>平成　　年　　月　　日　～　平成　　年　　月　　日</t>
    <rPh sb="0" eb="2">
      <t>へいせい</t>
    </rPh>
    <rPh sb="4" eb="5">
      <t>ねん</t>
    </rPh>
    <rPh sb="7" eb="8">
      <t>がつ</t>
    </rPh>
    <rPh sb="10" eb="11">
      <t>にち</t>
    </rPh>
    <rPh sb="14" eb="16">
      <t>へいせい</t>
    </rPh>
    <rPh sb="18" eb="19">
      <t>ねん</t>
    </rPh>
    <rPh sb="21" eb="22">
      <t>がつ</t>
    </rPh>
    <rPh sb="24" eb="25">
      <t>にち</t>
    </rPh>
    <phoneticPr fontId="23" type="Hiragana"/>
  </si>
  <si>
    <t>従事役職</t>
    <phoneticPr fontId="23" type="Hiragana"/>
  </si>
  <si>
    <t>工事概要</t>
    <phoneticPr fontId="23" type="Hiragana"/>
  </si>
  <si>
    <t>C0RINS登録の有無</t>
    <phoneticPr fontId="23" type="Hiragana"/>
  </si>
  <si>
    <t>・有（CORINS登録番号）　　　　　　　　・無</t>
    <phoneticPr fontId="23" type="Hiragana"/>
  </si>
  <si>
    <t>申請時における他工事の
従事状況等</t>
    <phoneticPr fontId="23" type="Hiragana"/>
  </si>
  <si>
    <t>工事名</t>
    <phoneticPr fontId="23"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</si>
  <si>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3" type="Hiragana"/>
  </si>
  <si>
    <t>本工事と重複する
場合の対応措置</t>
    <phoneticPr fontId="23" type="Hiragana"/>
  </si>
  <si>
    <t>注）</t>
  </si>
  <si>
    <t>（共通）</t>
  </si>
  <si>
    <t>場合のほかは、本書に記載した技術者以外の者への変更は認めない。</t>
    <phoneticPr fontId="23" type="Hiragana"/>
  </si>
  <si>
    <t>（資格について）</t>
  </si>
  <si>
    <t>　【また（資格の名称）の資格認定証明書の写しを添付すること。】（必要がある場合のみ記載する。）</t>
    <phoneticPr fontId="23" type="Hiragana"/>
  </si>
  <si>
    <t>（工事経験について）</t>
  </si>
  <si>
    <t>（他工事の従事状況について）</t>
  </si>
  <si>
    <t>記入すること。複数ある場合は、本書を従事工事数分作成すること。</t>
    <phoneticPr fontId="23" type="Hiragana"/>
  </si>
  <si>
    <t>災害時の地域貢献の概要</t>
    <rPh sb="0" eb="3">
      <t>サイガイジ</t>
    </rPh>
    <rPh sb="4" eb="8">
      <t>チイキコウケン</t>
    </rPh>
    <rPh sb="9" eb="11">
      <t>ガイヨウ</t>
    </rPh>
    <phoneticPr fontId="6"/>
  </si>
  <si>
    <t>災害協定の名称</t>
    <phoneticPr fontId="6"/>
  </si>
  <si>
    <t>協定締結者</t>
    <phoneticPr fontId="6"/>
  </si>
  <si>
    <t>茨城県　（※県担当課所：○○課・○○土木（工事）事務所）
　○○協会</t>
    <phoneticPr fontId="6"/>
  </si>
  <si>
    <t>地域貢献の種類
（災害名等も記載）</t>
    <phoneticPr fontId="6"/>
  </si>
  <si>
    <t>地域貢献の
実施年月日
及び時間</t>
    <phoneticPr fontId="6"/>
  </si>
  <si>
    <t>（例：平成　　年　　月　　日　　　　　時　　分～　　時　　分頃）</t>
    <phoneticPr fontId="6"/>
  </si>
  <si>
    <t>地域貢献の場所</t>
    <phoneticPr fontId="6"/>
  </si>
  <si>
    <t>○○市町村　○○地内　ほか</t>
    <phoneticPr fontId="6"/>
  </si>
  <si>
    <t>地域貢献の事実を確認できる貢献の相手方又は第三者等の住所・氏名・電話番号</t>
    <phoneticPr fontId="6"/>
  </si>
  <si>
    <t>地域貢献の実施内容</t>
    <phoneticPr fontId="6"/>
  </si>
  <si>
    <t>１</t>
    <phoneticPr fontId="6"/>
  </si>
  <si>
    <t>２</t>
    <phoneticPr fontId="6"/>
  </si>
  <si>
    <t>３</t>
    <phoneticPr fontId="6"/>
  </si>
  <si>
    <t>被害状況の調査（パトロール）・損壊箇所等の緊急措置・応急復旧工事・建設資材等の調達及輸送等の活動で、</t>
    <phoneticPr fontId="6"/>
  </si>
  <si>
    <t>活動に要した費用の支払いの有無に係わらず、協定に基づく活動実績について評価の対象とする。</t>
    <phoneticPr fontId="6"/>
  </si>
  <si>
    <t>４</t>
    <phoneticPr fontId="6"/>
  </si>
  <si>
    <t>５</t>
    <phoneticPr fontId="6"/>
  </si>
  <si>
    <t>災害協定を締結していることを証明する書類（協定書の写し）を添付すること。</t>
    <phoneticPr fontId="6"/>
  </si>
  <si>
    <t>６</t>
    <phoneticPr fontId="6"/>
  </si>
  <si>
    <t>７</t>
    <phoneticPr fontId="6"/>
  </si>
  <si>
    <t>地域貢献の種類については、災害名等も記載すること。</t>
    <phoneticPr fontId="6"/>
  </si>
  <si>
    <t>８</t>
    <phoneticPr fontId="6"/>
  </si>
  <si>
    <t>地域貢献の時間については、概ねの作業時間を記載すること。</t>
    <phoneticPr fontId="6"/>
  </si>
  <si>
    <t>９</t>
    <phoneticPr fontId="6"/>
  </si>
  <si>
    <t>評価基準「工事箇所に存する市町村における夜間・休日の実績有り」の評価において、夜間（１７時～８時）の時間帯）</t>
    <rPh sb="39" eb="41">
      <t>ヤカン</t>
    </rPh>
    <rPh sb="44" eb="45">
      <t>ジ</t>
    </rPh>
    <phoneticPr fontId="6"/>
  </si>
  <si>
    <t>の実績とそれ以外の実績の時間がまたがる場合については、夜間の実績が１時間以上ある場合に評価する。</t>
    <rPh sb="27" eb="29">
      <t>ヤカン</t>
    </rPh>
    <rPh sb="30" eb="32">
      <t>ジッセキ</t>
    </rPh>
    <rPh sb="34" eb="36">
      <t>ジカン</t>
    </rPh>
    <phoneticPr fontId="6"/>
  </si>
  <si>
    <t>また、実績を証明する書類を添付すること。（発注者に提出した書類の写しなど）</t>
    <rPh sb="21" eb="24">
      <t>ハッチュウシャ</t>
    </rPh>
    <rPh sb="25" eb="27">
      <t>テイシュツ</t>
    </rPh>
    <rPh sb="29" eb="31">
      <t>ショルイ</t>
    </rPh>
    <rPh sb="32" eb="33">
      <t>ウツ</t>
    </rPh>
    <phoneticPr fontId="6"/>
  </si>
  <si>
    <t>10</t>
    <phoneticPr fontId="6"/>
  </si>
  <si>
    <t>活動の種類</t>
    <rPh sb="0" eb="2">
      <t>カツドウ</t>
    </rPh>
    <rPh sb="3" eb="5">
      <t>シュルイ</t>
    </rPh>
    <phoneticPr fontId="6"/>
  </si>
  <si>
    <t>活動の期間</t>
    <rPh sb="0" eb="2">
      <t>カツドウ</t>
    </rPh>
    <rPh sb="3" eb="5">
      <t>キカン</t>
    </rPh>
    <phoneticPr fontId="6"/>
  </si>
  <si>
    <t>令和　　年　　月　　日　～　令和　　年　　月　　日</t>
    <phoneticPr fontId="6"/>
  </si>
  <si>
    <t>活動の事実を確認できる活動の相手方又は地域の代表者等の住所・氏名・電話番号</t>
    <phoneticPr fontId="6"/>
  </si>
  <si>
    <t>活動の内容
（具体的に）</t>
    <phoneticPr fontId="6"/>
  </si>
  <si>
    <t>当該評価項目について実績を有しない場合は、本書の提出を要しない。</t>
    <phoneticPr fontId="6"/>
  </si>
  <si>
    <t>企業として取り組み、対価を得ていない地域活動（ボランティア）について、実績内容を確認できるように</t>
    <phoneticPr fontId="6"/>
  </si>
  <si>
    <t>記載すること。</t>
    <phoneticPr fontId="6"/>
  </si>
  <si>
    <t>評価の対象とする地域活動は、茨城県が管理する社会資本（道路、河川、公共施設等）の維持管理に関する</t>
    <phoneticPr fontId="6"/>
  </si>
  <si>
    <t>ボランティア活動（除草、清掃、植栽等）で、第三者の客観的な証明書類（協定書、感謝状、新聞記事、</t>
    <phoneticPr fontId="6"/>
  </si>
  <si>
    <t>活動の事実を確認できる相手方等の電話番号については、記載可能な場合に記載すること。</t>
    <phoneticPr fontId="6"/>
  </si>
  <si>
    <t>本書記載事項に虚偽のあった場合には、指名停止措置等を行うことがある。</t>
    <phoneticPr fontId="6"/>
  </si>
  <si>
    <t>企　業　の　新　規　雇　用　実　績</t>
    <phoneticPr fontId="6"/>
  </si>
  <si>
    <t>氏名（被雇用者）</t>
    <phoneticPr fontId="6"/>
  </si>
  <si>
    <t>○○　○○</t>
    <phoneticPr fontId="6"/>
  </si>
  <si>
    <t>雇用開始年月日
（雇 用 期 間）</t>
    <phoneticPr fontId="6"/>
  </si>
  <si>
    <t>令和　　年　　月　　日～
（入札公告日現在　〇年〇カ月雇用）</t>
    <phoneticPr fontId="6"/>
  </si>
  <si>
    <t>雇用者住所・氏名</t>
    <phoneticPr fontId="6"/>
  </si>
  <si>
    <t>茨城県○○市○○町１－１　　(株)○○建設</t>
    <phoneticPr fontId="6"/>
  </si>
  <si>
    <t>生 年 月 日</t>
    <phoneticPr fontId="6"/>
  </si>
  <si>
    <t>平成○年○月○日</t>
    <phoneticPr fontId="6"/>
  </si>
  <si>
    <t>入札公告日時点の年齢</t>
    <phoneticPr fontId="6"/>
  </si>
  <si>
    <t>○○歳</t>
    <phoneticPr fontId="6"/>
  </si>
  <si>
    <t>雇用前の勤務先</t>
    <phoneticPr fontId="6"/>
  </si>
  <si>
    <t>同一企業または資本及び人事面で関連企業ではない</t>
    <phoneticPr fontId="6"/>
  </si>
  <si>
    <t>評価対象となる新規雇用の実績が無い場合は、本書の提出を要しない。</t>
    <phoneticPr fontId="6"/>
  </si>
  <si>
    <t>３か月以上継続雇用している場合とする。</t>
    <phoneticPr fontId="6"/>
  </si>
  <si>
    <t>※パート・アルバイト、派遣社員、契約社員、臨時社員、特定技能外国人（技能実習・特定技</t>
    <phoneticPr fontId="6"/>
  </si>
  <si>
    <t>能1号）等は評価対象外</t>
    <phoneticPr fontId="6"/>
  </si>
  <si>
    <t>地の限定はしないが、直接的かつ恒常的な雇用関係がある者とする。（事務や経理も可）</t>
    <phoneticPr fontId="6"/>
  </si>
  <si>
    <t>象外とする。</t>
    <phoneticPr fontId="6"/>
  </si>
  <si>
    <t>評価対象となる従業員（被雇用者）について以下の証明書類を添付すること</t>
    <phoneticPr fontId="6"/>
  </si>
  <si>
    <t>【添付資料】</t>
  </si>
  <si>
    <t>①従業員の雇用年月日、入札公告日時点の年齢がわかる書類</t>
    <phoneticPr fontId="6"/>
  </si>
  <si>
    <t>②正規雇用されていることがわかる書類</t>
    <phoneticPr fontId="6"/>
  </si>
  <si>
    <t>・雇用契約書、労働条件通知書の写しなど</t>
    <phoneticPr fontId="6"/>
  </si>
  <si>
    <t>③従業員を３ケ月以上継続雇用したことを証明できる書類</t>
    <phoneticPr fontId="6"/>
  </si>
  <si>
    <t>・賃金台帳、出勤簿の写しなど</t>
    <phoneticPr fontId="6"/>
  </si>
  <si>
    <t>当該評価項目について実績を有しない場合は、本書の提出を要しない。</t>
    <phoneticPr fontId="5"/>
  </si>
  <si>
    <t>１</t>
    <phoneticPr fontId="5"/>
  </si>
  <si>
    <t>２</t>
    <phoneticPr fontId="5"/>
  </si>
  <si>
    <t>３</t>
    <phoneticPr fontId="5"/>
  </si>
  <si>
    <t>４</t>
    <phoneticPr fontId="5"/>
  </si>
  <si>
    <t>５</t>
    <phoneticPr fontId="5"/>
  </si>
  <si>
    <t>６</t>
    <phoneticPr fontId="5"/>
  </si>
  <si>
    <t>記載する同種・類似工事の実績の件数は１件でよい。</t>
    <phoneticPr fontId="6"/>
  </si>
  <si>
    <t>当該評価項目について実績を有しない場合は、本書の提出を要しない。</t>
    <phoneticPr fontId="6"/>
  </si>
  <si>
    <t>受注金額の（　）は、共同企業体の場合の全体額を記入すること。</t>
    <rPh sb="0" eb="2">
      <t>ジュチュウ</t>
    </rPh>
    <phoneticPr fontId="6"/>
  </si>
  <si>
    <t>受注形態は、単体又は○○・□□ＪＶ（出資比率○○％）と記載すること。</t>
    <phoneticPr fontId="6"/>
  </si>
  <si>
    <t>共同企業体としての実績は、出資比率が２０％以上のものに限る。</t>
    <phoneticPr fontId="6"/>
  </si>
  <si>
    <t>工事概要は、評価基準に該当する工事であることが確認できるように記載すること。</t>
    <phoneticPr fontId="6"/>
  </si>
  <si>
    <t>当該工事の内容を証明できるもの（竣工時工事カルテ、契約書、図面の写し等）を添付すること。</t>
    <phoneticPr fontId="6"/>
  </si>
  <si>
    <t>１</t>
    <phoneticPr fontId="23" type="Hiragana"/>
  </si>
  <si>
    <t>３</t>
    <phoneticPr fontId="23" type="Hiragana"/>
  </si>
  <si>
    <t>記載する同種・類似工事の実績の件数は１件でよい。</t>
    <phoneticPr fontId="23" type="Hiragana"/>
  </si>
  <si>
    <t>４</t>
    <phoneticPr fontId="23" type="Hiragana"/>
  </si>
  <si>
    <t>実際の工事の施工にあたって、種々の状況からやむを得ないものとして発注者が承認した</t>
    <phoneticPr fontId="23" type="Hiragana"/>
  </si>
  <si>
    <t>７</t>
    <phoneticPr fontId="5"/>
  </si>
  <si>
    <t>８</t>
    <phoneticPr fontId="23" type="Hiragana"/>
  </si>
  <si>
    <t>９</t>
    <phoneticPr fontId="5"/>
  </si>
  <si>
    <t>工事概要は、評価基準に該当する工事であることが確認できるように記載すること。</t>
    <phoneticPr fontId="5"/>
  </si>
  <si>
    <t>工事経験を有する工事は、施工実績評価資料（様式第３号）の工事と同一でなくてもよい。</t>
    <phoneticPr fontId="5"/>
  </si>
  <si>
    <t>共同企業体の構成員としての経験の場合は、出資比率２０％以上の場合に限る。</t>
    <phoneticPr fontId="23" type="Hiragana"/>
  </si>
  <si>
    <t>当該工事の内容を証明できるもの（竣工時工事カルテ、契約書、図面の写し等）を添付すること。</t>
    <phoneticPr fontId="5"/>
  </si>
  <si>
    <t>本書の提出日現在における他工事の従事状況は、従事しているすべての工事について</t>
    <phoneticPr fontId="23" type="Hiragana"/>
  </si>
  <si>
    <t>10</t>
    <phoneticPr fontId="23" type="Hiragana"/>
  </si>
  <si>
    <t>該当する項目の□にチェックを入れてください。</t>
    <phoneticPr fontId="5"/>
  </si>
  <si>
    <t>生年月日</t>
    <phoneticPr fontId="5"/>
  </si>
  <si>
    <t>入札公告日時点の年齢</t>
    <phoneticPr fontId="5"/>
  </si>
  <si>
    <t>主任技術者又は監理技術者の資格要件の有無</t>
    <phoneticPr fontId="5"/>
  </si>
  <si>
    <t>保有資格要件の内容</t>
    <phoneticPr fontId="5"/>
  </si>
  <si>
    <t>○○　○○</t>
    <phoneticPr fontId="5"/>
  </si>
  <si>
    <t>年　　月　　日</t>
    <phoneticPr fontId="5"/>
  </si>
  <si>
    <t>（例）○○施工管理技士等　※証明資料添付</t>
    <phoneticPr fontId="5"/>
  </si>
  <si>
    <t>　　現場代理人
　　主任(監理)技術者　　 として配置する</t>
    <phoneticPr fontId="5"/>
  </si>
  <si>
    <t>　　有　　・　　　　無　</t>
    <phoneticPr fontId="5"/>
  </si>
  <si>
    <t>・保有資格の合格証明書の写し、実務経験の証明書類　等</t>
    <phoneticPr fontId="5"/>
  </si>
  <si>
    <t>規定する資格とし、入札公告日時点において資格を有する場合とする。</t>
    <phoneticPr fontId="5"/>
  </si>
  <si>
    <t>本書を提出し工事を落札した者は、本書に基づき、現場代理人及び主任・監理技術者等選（改）任通知書を</t>
    <phoneticPr fontId="5"/>
  </si>
  <si>
    <t>　　　　歳</t>
    <phoneticPr fontId="5"/>
  </si>
  <si>
    <t>登　録　基　幹　技　能　者　の　配　置</t>
    <phoneticPr fontId="6"/>
  </si>
  <si>
    <t>配置する</t>
    <phoneticPr fontId="5"/>
  </si>
  <si>
    <t>評価の対象としない。）</t>
  </si>
  <si>
    <t>実績報告書を提出すること。</t>
  </si>
  <si>
    <t>１</t>
    <phoneticPr fontId="5"/>
  </si>
  <si>
    <t xml:space="preserve">７ </t>
    <phoneticPr fontId="5"/>
  </si>
  <si>
    <t>８</t>
    <phoneticPr fontId="5"/>
  </si>
  <si>
    <t>当該工事で指定した職種の登録基幹技能者を配置する場合に評価する。</t>
    <phoneticPr fontId="5"/>
  </si>
  <si>
    <t>協議の上決定すること。</t>
    <phoneticPr fontId="5"/>
  </si>
  <si>
    <t>登録基幹技能者を配置しない場合は、本書の提出を要しない。</t>
    <phoneticPr fontId="5"/>
  </si>
  <si>
    <t>その他の登録基幹技能者については、評価の対象としない。</t>
    <phoneticPr fontId="5"/>
  </si>
  <si>
    <t>を配置すること。（当該工事で指定した職種以外の登録基幹技能者が記載されている場合は、</t>
    <phoneticPr fontId="5"/>
  </si>
  <si>
    <t>配置する登録基幹技能者については、元請業者又は下請業者が雇用する者とする。</t>
    <phoneticPr fontId="5"/>
  </si>
  <si>
    <t>本書を提出し工事を落札した者は、指定した職種の登録基幹技能者が従事する主要な工種</t>
    <phoneticPr fontId="5"/>
  </si>
  <si>
    <t>については、全てに従事させなければならない。なお、主要な工種については、監督員と</t>
    <phoneticPr fontId="5"/>
  </si>
  <si>
    <t>発注者から登録基幹技能者の従事状況の立会を求められた場合には、受注者はこれに応じ</t>
    <phoneticPr fontId="5"/>
  </si>
  <si>
    <t>なければならない。また、受注者は工事竣工日までに様式１６－２号登録基幹技能者配置</t>
    <phoneticPr fontId="5"/>
  </si>
  <si>
    <t>災 害 時 の 基 礎 的 事 業 継 続 力 認 定 資 料</t>
    <phoneticPr fontId="6"/>
  </si>
  <si>
    <t>（国土交通省関東地方整備局長から認定を受けた場合のみ対象）</t>
    <phoneticPr fontId="5"/>
  </si>
  <si>
    <t>認定の内容</t>
    <phoneticPr fontId="5"/>
  </si>
  <si>
    <t>認定を受けた企業名</t>
    <phoneticPr fontId="5"/>
  </si>
  <si>
    <t>認 定 番 号</t>
    <phoneticPr fontId="5"/>
  </si>
  <si>
    <t>認  定  日</t>
    <phoneticPr fontId="5"/>
  </si>
  <si>
    <t>認 定 期 間</t>
    <phoneticPr fontId="5"/>
  </si>
  <si>
    <t>令和　　　年　　　月　　　日</t>
    <phoneticPr fontId="5"/>
  </si>
  <si>
    <t>令和　　 年　　 月　　 日　～　令和　　 年　　 月　　 日</t>
    <phoneticPr fontId="5"/>
  </si>
  <si>
    <t>国土交通省関東地方整備局長から受けた認定証の写しを添付すること。</t>
    <phoneticPr fontId="5"/>
  </si>
  <si>
    <t>当該工事の入札公告日が認定期間である場合に評価対象とする。</t>
    <phoneticPr fontId="5"/>
  </si>
  <si>
    <t>当該評価項目について認定を受けてない場合は、本書の提出を要しない。</t>
    <phoneticPr fontId="5"/>
  </si>
  <si>
    <t>国土交通省関東地方整備局長から受けた災害時の基礎的事業継続力認定について、記載すること。</t>
    <phoneticPr fontId="5"/>
  </si>
  <si>
    <t>施工プロセス</t>
    <phoneticPr fontId="5"/>
  </si>
  <si>
    <t>ＩＣＴ施工技術の内容</t>
    <phoneticPr fontId="5"/>
  </si>
  <si>
    <t>(1)３次元起工測量</t>
    <phoneticPr fontId="5"/>
  </si>
  <si>
    <t>(2)３次元設計データ作成</t>
    <phoneticPr fontId="5"/>
  </si>
  <si>
    <t>(3)ＩＣＴ建設機械による施工</t>
    <phoneticPr fontId="5"/>
  </si>
  <si>
    <t>(4)３次元出来形管理等の施工管理</t>
    <phoneticPr fontId="5"/>
  </si>
  <si>
    <t>(5)３次元データの納品</t>
    <phoneticPr fontId="5"/>
  </si>
  <si>
    <t>　３次元起工測量データと設計図書の図面データを用いて、３次元設計データを作成</t>
    <phoneticPr fontId="5"/>
  </si>
  <si>
    <t>　３次元施工管理データを、工事完成図書として電子納品する。</t>
    <phoneticPr fontId="5"/>
  </si>
  <si>
    <t>※ＩＣＴ施工技術の活用を計画する全ての施工プロセスの左欄に○を記載して下さい。</t>
    <phoneticPr fontId="5"/>
  </si>
  <si>
    <t>７</t>
    <phoneticPr fontId="5"/>
  </si>
  <si>
    <t>８</t>
    <phoneticPr fontId="5"/>
  </si>
  <si>
    <t>ＩＣＴ施工技術の活用する規模が極めて小さい場合（一部の施工数量のみ等）は評価の対象外とする。</t>
    <phoneticPr fontId="5"/>
  </si>
  <si>
    <t>当該工事においてＩＣＴ施工技術の活用を計画しない場合は、本書の提出を要しない。</t>
    <phoneticPr fontId="5"/>
  </si>
  <si>
    <t>「全ての施工プロセスで活用する」計画として評価を受けた場合に、当該工事の着手前に、発注者から別途工事等で</t>
    <phoneticPr fontId="5"/>
  </si>
  <si>
    <t>実施した３次元測量データの提供があった場合は、３次元起工測量を除く、他の全ての施工プロセス（上記（２）～（５））</t>
    <phoneticPr fontId="5"/>
  </si>
  <si>
    <t>において、ＩＣＴ施工技術を活用すること。</t>
    <phoneticPr fontId="5"/>
  </si>
  <si>
    <t>ＩＣＴ施工技術を活用すること。</t>
    <phoneticPr fontId="5"/>
  </si>
  <si>
    <t>「一部の施工プロセスで活用する」計画として評価を受けた場合に、計画した施工プロセスでのＩＣＴ施工技術の活用が</t>
    <phoneticPr fontId="5"/>
  </si>
  <si>
    <t>困難な場合、受発注者協議のうえ、活用する施工プロセスの変更を可能とする。 ただし、いずれかの施工プロセスで</t>
    <phoneticPr fontId="5"/>
  </si>
  <si>
    <t>落札決定後に受発注者間で協議を行い活用する施工技術を決定すること。なお、協議結果に基づき、当工事に</t>
    <phoneticPr fontId="5"/>
  </si>
  <si>
    <t>おいてＩＣＴ施工技術を活用した場合は、評価の可否に係わらず設計変更の対象とする。</t>
    <phoneticPr fontId="5"/>
  </si>
  <si>
    <t>ただし、(注)４及び(注)５に該当する場合はこの限りではない。</t>
    <phoneticPr fontId="5"/>
  </si>
  <si>
    <t>地域貢献の事実を確認できる相手方の電話番号については、記載可能な場合に記載すること。</t>
    <phoneticPr fontId="6"/>
  </si>
  <si>
    <t>本書記載事項に虚偽のあった場合には、指名停止措置等を行うことがある。</t>
    <phoneticPr fontId="6"/>
  </si>
  <si>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6"/>
  </si>
  <si>
    <t>様式第３号（評価項目算定用）【一括審査】</t>
    <rPh sb="15" eb="19">
      <t>イッカツシンサ</t>
    </rPh>
    <phoneticPr fontId="5"/>
  </si>
  <si>
    <t>様式第４号（評価項目算定用）【一括審査】</t>
    <rPh sb="15" eb="19">
      <t>イッカツシンサ</t>
    </rPh>
    <phoneticPr fontId="6"/>
  </si>
  <si>
    <t>様式第６号（評価項目算定用）【一括審査】</t>
    <rPh sb="15" eb="19">
      <t>イッカツシンサ</t>
    </rPh>
    <phoneticPr fontId="6"/>
  </si>
  <si>
    <t>様式第７号（評価項目算定用）【一括審査】</t>
    <rPh sb="15" eb="19">
      <t>イッカツシンサ</t>
    </rPh>
    <phoneticPr fontId="6"/>
  </si>
  <si>
    <t>様式第１４号（評価項目算定用）【一括審査】</t>
    <rPh sb="16" eb="20">
      <t>イッカツシンサ</t>
    </rPh>
    <phoneticPr fontId="6"/>
  </si>
  <si>
    <t>様式第１５号（評価項目算定用）【一括審査】</t>
    <rPh sb="16" eb="20">
      <t>イッカツシンサ</t>
    </rPh>
    <phoneticPr fontId="6"/>
  </si>
  <si>
    <t>様式第１６－１号（評価項目算定用）【一括審査】</t>
    <rPh sb="18" eb="22">
      <t>イッカツシンサ</t>
    </rPh>
    <phoneticPr fontId="6"/>
  </si>
  <si>
    <t>様式第１７号（評価項目算定用）【一括審査】</t>
    <rPh sb="16" eb="20">
      <t>イッカツシンサ</t>
    </rPh>
    <phoneticPr fontId="6"/>
  </si>
  <si>
    <t>様式第１８号（評価項目算定用）【一括審査】</t>
    <rPh sb="16" eb="20">
      <t>イッカツシンサ</t>
    </rPh>
    <phoneticPr fontId="6"/>
  </si>
  <si>
    <t>Ｉ　Ｃ　Ｔ　施　工　技　術　の　活　用　計　画　書</t>
    <phoneticPr fontId="6"/>
  </si>
  <si>
    <t>（記載例）</t>
    <phoneticPr fontId="5"/>
  </si>
  <si>
    <t>災 害 協 定 に 基 づ く 地 域 貢 献 実 績 評 価 資 料</t>
    <phoneticPr fontId="6"/>
  </si>
  <si>
    <t>県　内　下　請　負　の　選　定　評　価　資　料</t>
    <phoneticPr fontId="6"/>
  </si>
  <si>
    <t>評価項目</t>
    <rPh sb="0" eb="4">
      <t>ヒョウカコウモク</t>
    </rPh>
    <phoneticPr fontId="6"/>
  </si>
  <si>
    <t>回　　　答</t>
    <rPh sb="0" eb="1">
      <t>カイ</t>
    </rPh>
    <rPh sb="4" eb="5">
      <t>コタエ</t>
    </rPh>
    <phoneticPr fontId="6"/>
  </si>
  <si>
    <t>県内下請負の選定計画</t>
    <phoneticPr fontId="5"/>
  </si>
  <si>
    <t>評価の対象とする下請計画は県内に建設業法に基づく主たる営業所を有する業者との一次下請契約とし、</t>
    <phoneticPr fontId="5"/>
  </si>
  <si>
    <t>回答欄で該当するものを○で囲むこと。</t>
    <phoneticPr fontId="5"/>
  </si>
  <si>
    <t>及び施工体制台帳等により行う。</t>
    <phoneticPr fontId="5"/>
  </si>
  <si>
    <t>本工事の落札契約後において、下請計画の履行確認を行う。履行確認は、下請契約書、下請負人通知</t>
    <phoneticPr fontId="5"/>
  </si>
  <si>
    <t>地域内拠点の有無及び
県内下請負の選定計画</t>
    <phoneticPr fontId="5"/>
  </si>
  <si>
    <t>回答欄で該当するものを○で囲むこと。</t>
    <phoneticPr fontId="5"/>
  </si>
  <si>
    <t>代表者氏名</t>
    <rPh sb="0" eb="1">
      <t>ダイ</t>
    </rPh>
    <rPh sb="1" eb="2">
      <t>オモテ</t>
    </rPh>
    <rPh sb="2" eb="3">
      <t>シャ</t>
    </rPh>
    <rPh sb="3" eb="5">
      <t>シメイ</t>
    </rPh>
    <phoneticPr fontId="6"/>
  </si>
  <si>
    <t>商号又は名称</t>
    <rPh sb="0" eb="2">
      <t>ショウゴウ</t>
    </rPh>
    <rPh sb="2" eb="3">
      <t>マタ</t>
    </rPh>
    <rPh sb="4" eb="6">
      <t>メイショウ</t>
    </rPh>
    <phoneticPr fontId="6"/>
  </si>
  <si>
    <t>業者番号(単体)</t>
    <rPh sb="0" eb="4">
      <t>ギョウシャバンゴウ</t>
    </rPh>
    <rPh sb="5" eb="7">
      <t>タンタイ</t>
    </rPh>
    <phoneticPr fontId="6"/>
  </si>
  <si>
    <t>自己採点表</t>
    <rPh sb="0" eb="2">
      <t>ジコ</t>
    </rPh>
    <rPh sb="2" eb="4">
      <t>サイテン</t>
    </rPh>
    <rPh sb="4" eb="5">
      <t>ヒョウ</t>
    </rPh>
    <phoneticPr fontId="34"/>
  </si>
  <si>
    <t>兼評価点算定資料一覧表</t>
    <rPh sb="0" eb="1">
      <t>ケン</t>
    </rPh>
    <rPh sb="1" eb="4">
      <t>ヒョウカテン</t>
    </rPh>
    <rPh sb="4" eb="6">
      <t>サンテイ</t>
    </rPh>
    <rPh sb="6" eb="8">
      <t>シリョウ</t>
    </rPh>
    <rPh sb="8" eb="10">
      <t>イチラン</t>
    </rPh>
    <rPh sb="10" eb="11">
      <t>ヒョウ</t>
    </rPh>
    <phoneticPr fontId="34"/>
  </si>
  <si>
    <t>令和　　年　　月　　日　　　</t>
    <rPh sb="0" eb="1">
      <t>レイ</t>
    </rPh>
    <rPh sb="1" eb="2">
      <t>ワ</t>
    </rPh>
    <rPh sb="4" eb="5">
      <t>ネン</t>
    </rPh>
    <rPh sb="7" eb="8">
      <t>ガツ</t>
    </rPh>
    <rPh sb="10" eb="11">
      <t>ニチ</t>
    </rPh>
    <phoneticPr fontId="34"/>
  </si>
  <si>
    <t>商号又は名称：</t>
    <rPh sb="0" eb="2">
      <t>ショウゴウ</t>
    </rPh>
    <rPh sb="2" eb="3">
      <t>マタ</t>
    </rPh>
    <rPh sb="4" eb="6">
      <t>メイショウ</t>
    </rPh>
    <phoneticPr fontId="34"/>
  </si>
  <si>
    <t>下記工事について、総合評価事後審査方式に伴う技術資料を提出します。</t>
    <rPh sb="13" eb="15">
      <t>ジゴ</t>
    </rPh>
    <phoneticPr fontId="34"/>
  </si>
  <si>
    <t>なお、内容については事実と相違ないことを誓約します。</t>
    <rPh sb="3" eb="5">
      <t>ナイヨウ</t>
    </rPh>
    <rPh sb="10" eb="12">
      <t>ジジツ</t>
    </rPh>
    <rPh sb="13" eb="15">
      <t>ソウイ</t>
    </rPh>
    <rPh sb="20" eb="22">
      <t>セイヤク</t>
    </rPh>
    <phoneticPr fontId="34"/>
  </si>
  <si>
    <t>評価項目</t>
    <rPh sb="0" eb="2">
      <t>ヒョウカ</t>
    </rPh>
    <rPh sb="2" eb="4">
      <t>コウモク</t>
    </rPh>
    <phoneticPr fontId="34"/>
  </si>
  <si>
    <t>評価基準</t>
    <rPh sb="0" eb="2">
      <t>ヒョウカ</t>
    </rPh>
    <rPh sb="2" eb="4">
      <t>キジュン</t>
    </rPh>
    <phoneticPr fontId="34"/>
  </si>
  <si>
    <t>配点</t>
    <rPh sb="0" eb="2">
      <t>ハイテン</t>
    </rPh>
    <phoneticPr fontId="34"/>
  </si>
  <si>
    <t>評価点</t>
    <rPh sb="0" eb="2">
      <t>ヒョウカ</t>
    </rPh>
    <rPh sb="2" eb="3">
      <t>テン</t>
    </rPh>
    <phoneticPr fontId="34"/>
  </si>
  <si>
    <r>
      <t xml:space="preserve">該当
</t>
    </r>
    <r>
      <rPr>
        <b/>
        <sz val="9"/>
        <color rgb="FFFF0000"/>
        <rFont val="ＭＳ Ｐゴシック"/>
        <family val="3"/>
        <charset val="128"/>
        <scheme val="minor"/>
      </rPr>
      <t>（入力）</t>
    </r>
    <rPh sb="0" eb="2">
      <t>ガイトウ</t>
    </rPh>
    <rPh sb="4" eb="6">
      <t>ニュウリョク</t>
    </rPh>
    <phoneticPr fontId="34"/>
  </si>
  <si>
    <t>自己
評点</t>
    <rPh sb="0" eb="2">
      <t>ジコ</t>
    </rPh>
    <rPh sb="3" eb="5">
      <t>ヒョウテン</t>
    </rPh>
    <rPh sb="4" eb="5">
      <t>テン</t>
    </rPh>
    <phoneticPr fontId="34"/>
  </si>
  <si>
    <t>提出様式
（該当頁）等</t>
    <rPh sb="0" eb="2">
      <t>テイシュツ</t>
    </rPh>
    <rPh sb="2" eb="4">
      <t>ヨウシキ</t>
    </rPh>
    <rPh sb="6" eb="8">
      <t>ガイトウ</t>
    </rPh>
    <rPh sb="8" eb="9">
      <t>ページ</t>
    </rPh>
    <rPh sb="10" eb="11">
      <t>トウ</t>
    </rPh>
    <phoneticPr fontId="34"/>
  </si>
  <si>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</si>
  <si>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4"/>
  </si>
  <si>
    <t>　（対象業種：</t>
    <phoneticPr fontId="34"/>
  </si>
  <si>
    <t>土木一式工事</t>
    <rPh sb="0" eb="2">
      <t>ドボク</t>
    </rPh>
    <rPh sb="2" eb="3">
      <t>１</t>
    </rPh>
    <rPh sb="3" eb="4">
      <t>シキ</t>
    </rPh>
    <rPh sb="4" eb="6">
      <t>コウジ</t>
    </rPh>
    <phoneticPr fontId="34"/>
  </si>
  <si>
    <t>様式第2号</t>
    <phoneticPr fontId="34"/>
  </si>
  <si>
    <t>72点未満・対象なし</t>
    <rPh sb="2" eb="3">
      <t>テン</t>
    </rPh>
    <rPh sb="3" eb="5">
      <t>ミマン</t>
    </rPh>
    <rPh sb="6" eb="8">
      <t>タイショウ</t>
    </rPh>
    <phoneticPr fontId="34"/>
  </si>
  <si>
    <t>(P　　～)</t>
    <phoneticPr fontId="34"/>
  </si>
  <si>
    <t>企業の施工実績</t>
    <rPh sb="0" eb="2">
      <t>キギョウ</t>
    </rPh>
    <rPh sb="3" eb="5">
      <t>セコウ</t>
    </rPh>
    <rPh sb="5" eb="7">
      <t>ジッセキ</t>
    </rPh>
    <phoneticPr fontId="34"/>
  </si>
  <si>
    <t>様式第3号</t>
    <rPh sb="0" eb="2">
      <t>ヨウシキ</t>
    </rPh>
    <rPh sb="2" eb="3">
      <t>ダイ</t>
    </rPh>
    <rPh sb="4" eb="5">
      <t>ゴウ</t>
    </rPh>
    <phoneticPr fontId="34"/>
  </si>
  <si>
    <t>上記以外</t>
    <rPh sb="0" eb="2">
      <t>ジョウキ</t>
    </rPh>
    <rPh sb="2" eb="4">
      <t>イガイ</t>
    </rPh>
    <phoneticPr fontId="34"/>
  </si>
  <si>
    <t>配置予定技術者の施工経験</t>
    <rPh sb="0" eb="2">
      <t>ハイチ</t>
    </rPh>
    <rPh sb="2" eb="4">
      <t>ヨテイ</t>
    </rPh>
    <rPh sb="4" eb="7">
      <t>ギジュツシャ</t>
    </rPh>
    <rPh sb="8" eb="10">
      <t>セコウ</t>
    </rPh>
    <rPh sb="10" eb="12">
      <t>ケイケン</t>
    </rPh>
    <phoneticPr fontId="34"/>
  </si>
  <si>
    <t>様式第4号</t>
    <rPh sb="0" eb="2">
      <t>ヨウシキ</t>
    </rPh>
    <rPh sb="2" eb="3">
      <t>ダイ</t>
    </rPh>
    <rPh sb="4" eb="5">
      <t>ゴウ</t>
    </rPh>
    <phoneticPr fontId="34"/>
  </si>
  <si>
    <t>配置予定技術者の保有資格</t>
    <rPh sb="0" eb="2">
      <t>ハイチ</t>
    </rPh>
    <rPh sb="2" eb="4">
      <t>ヨテイ</t>
    </rPh>
    <rPh sb="4" eb="7">
      <t>ギジュツシャ</t>
    </rPh>
    <rPh sb="8" eb="10">
      <t>ホユウ</t>
    </rPh>
    <rPh sb="10" eb="12">
      <t>シカク</t>
    </rPh>
    <phoneticPr fontId="34"/>
  </si>
  <si>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4"/>
  </si>
  <si>
    <t>競争参加資格確認資料</t>
    <rPh sb="0" eb="2">
      <t>キョウソウ</t>
    </rPh>
    <rPh sb="2" eb="4">
      <t>サンカ</t>
    </rPh>
    <rPh sb="4" eb="6">
      <t>シカク</t>
    </rPh>
    <rPh sb="6" eb="8">
      <t>カクニン</t>
    </rPh>
    <rPh sb="8" eb="10">
      <t>シリョウ</t>
    </rPh>
    <phoneticPr fontId="34"/>
  </si>
  <si>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4"/>
  </si>
  <si>
    <t>【(5)に記載】　</t>
    <phoneticPr fontId="34"/>
  </si>
  <si>
    <t>年度</t>
    <rPh sb="0" eb="1">
      <t>ネン</t>
    </rPh>
    <rPh sb="1" eb="2">
      <t>ド</t>
    </rPh>
    <phoneticPr fontId="34"/>
  </si>
  <si>
    <t>区分</t>
    <rPh sb="0" eb="2">
      <t>クブン</t>
    </rPh>
    <phoneticPr fontId="34"/>
  </si>
  <si>
    <t>工種</t>
    <rPh sb="0" eb="2">
      <t>コウシュ</t>
    </rPh>
    <phoneticPr fontId="34"/>
  </si>
  <si>
    <t>優秀主任（監理）技術者の受賞</t>
    <rPh sb="0" eb="2">
      <t>ユウシュウ</t>
    </rPh>
    <rPh sb="2" eb="4">
      <t>シュニン</t>
    </rPh>
    <rPh sb="5" eb="7">
      <t>カンリ</t>
    </rPh>
    <rPh sb="8" eb="10">
      <t>ギジュツ</t>
    </rPh>
    <rPh sb="10" eb="11">
      <t>シャ</t>
    </rPh>
    <rPh sb="12" eb="14">
      <t>ジュショウ</t>
    </rPh>
    <phoneticPr fontId="34"/>
  </si>
  <si>
    <t>知事表彰（特別賞除く）又は企業局長表彰の受賞有り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3">
      <t>ア</t>
    </rPh>
    <phoneticPr fontId="34"/>
  </si>
  <si>
    <t>　</t>
  </si>
  <si>
    <t>転籍</t>
    <rPh sb="0" eb="2">
      <t>テンセキ</t>
    </rPh>
    <phoneticPr fontId="34"/>
  </si>
  <si>
    <t>ＩＣＴ施工技術の活用</t>
    <rPh sb="3" eb="5">
      <t>セコウ</t>
    </rPh>
    <rPh sb="5" eb="7">
      <t>ギジュツ</t>
    </rPh>
    <rPh sb="8" eb="10">
      <t>カツヨウ</t>
    </rPh>
    <phoneticPr fontId="34"/>
  </si>
  <si>
    <t xml:space="preserve">
</t>
    <phoneticPr fontId="34"/>
  </si>
  <si>
    <t>様式第18号</t>
    <rPh sb="0" eb="2">
      <t>ヨウシキ</t>
    </rPh>
    <rPh sb="2" eb="3">
      <t>ダイ</t>
    </rPh>
    <rPh sb="5" eb="6">
      <t>ゴウ</t>
    </rPh>
    <phoneticPr fontId="34"/>
  </si>
  <si>
    <t>活用なし</t>
    <rPh sb="0" eb="2">
      <t>カツヨウ</t>
    </rPh>
    <phoneticPr fontId="34"/>
  </si>
  <si>
    <t xml:space="preserve">災害協定に基づく地域貢献の実績
</t>
    <rPh sb="0" eb="2">
      <t>サイガイ</t>
    </rPh>
    <rPh sb="2" eb="4">
      <t>キョウテイ</t>
    </rPh>
    <rPh sb="5" eb="6">
      <t>モト</t>
    </rPh>
    <rPh sb="8" eb="10">
      <t>チイキ</t>
    </rPh>
    <rPh sb="10" eb="12">
      <t>コウケン</t>
    </rPh>
    <rPh sb="13" eb="15">
      <t>ジッセキ</t>
    </rPh>
    <phoneticPr fontId="34"/>
  </si>
  <si>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4"/>
  </si>
  <si>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</si>
  <si>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4"/>
  </si>
  <si>
    <t>地域貢献の実績有り</t>
    <rPh sb="0" eb="2">
      <t>チイキ</t>
    </rPh>
    <rPh sb="2" eb="4">
      <t>コウケン</t>
    </rPh>
    <rPh sb="5" eb="7">
      <t>ジッセキ</t>
    </rPh>
    <rPh sb="7" eb="8">
      <t>アリ</t>
    </rPh>
    <phoneticPr fontId="34"/>
  </si>
  <si>
    <t>防疫業務の実績</t>
    <rPh sb="0" eb="4">
      <t>ボウエキギョウム</t>
    </rPh>
    <rPh sb="5" eb="7">
      <t>ジッセキ</t>
    </rPh>
    <phoneticPr fontId="34"/>
  </si>
  <si>
    <t>実績有り</t>
    <rPh sb="0" eb="2">
      <t>ジッセキ</t>
    </rPh>
    <rPh sb="2" eb="3">
      <t>アリ</t>
    </rPh>
    <phoneticPr fontId="34"/>
  </si>
  <si>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</si>
  <si>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　　</t>
  </si>
  <si>
    <t>実績無し</t>
    <rPh sb="0" eb="2">
      <t>ジッセキ</t>
    </rPh>
    <rPh sb="2" eb="3">
      <t>ナ</t>
    </rPh>
    <phoneticPr fontId="34"/>
  </si>
  <si>
    <t>地域活動(ﾎﾞﾗﾝﾃｨｱ)の実績</t>
    <rPh sb="0" eb="2">
      <t>チイキ</t>
    </rPh>
    <rPh sb="2" eb="4">
      <t>カツドウ</t>
    </rPh>
    <rPh sb="14" eb="16">
      <t>ジッセキ</t>
    </rPh>
    <phoneticPr fontId="34"/>
  </si>
  <si>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</si>
  <si>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地域内拠点の有無</t>
    <rPh sb="0" eb="2">
      <t>チイキ</t>
    </rPh>
    <rPh sb="2" eb="3">
      <t>ナイ</t>
    </rPh>
    <rPh sb="3" eb="5">
      <t>キョテン</t>
    </rPh>
    <rPh sb="6" eb="8">
      <t>ウム</t>
    </rPh>
    <phoneticPr fontId="34"/>
  </si>
  <si>
    <t>○○に本店有り</t>
    <rPh sb="3" eb="5">
      <t>ホンテン</t>
    </rPh>
    <rPh sb="5" eb="6">
      <t>ア</t>
    </rPh>
    <phoneticPr fontId="34"/>
  </si>
  <si>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4"/>
  </si>
  <si>
    <t>県内下請負の選定計画</t>
    <rPh sb="0" eb="2">
      <t>ケンナイ</t>
    </rPh>
    <rPh sb="2" eb="3">
      <t>シタ</t>
    </rPh>
    <rPh sb="3" eb="5">
      <t>ウケオイ</t>
    </rPh>
    <rPh sb="6" eb="8">
      <t>センテイ</t>
    </rPh>
    <rPh sb="8" eb="10">
      <t>ケイカク</t>
    </rPh>
    <phoneticPr fontId="34"/>
  </si>
  <si>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4"/>
  </si>
  <si>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</si>
  <si>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4"/>
  </si>
  <si>
    <t>企業の新規雇用実績</t>
    <rPh sb="0" eb="2">
      <t>キギョウ</t>
    </rPh>
    <rPh sb="3" eb="5">
      <t>シンキ</t>
    </rPh>
    <rPh sb="5" eb="7">
      <t>コヨウ</t>
    </rPh>
    <rPh sb="7" eb="9">
      <t>ジッセキ</t>
    </rPh>
    <phoneticPr fontId="34"/>
  </si>
  <si>
    <t>雇用実績有り</t>
    <rPh sb="0" eb="2">
      <t>コヨウ</t>
    </rPh>
    <rPh sb="2" eb="4">
      <t>ジッセキ</t>
    </rPh>
    <rPh sb="4" eb="5">
      <t>アリ</t>
    </rPh>
    <phoneticPr fontId="34"/>
  </si>
  <si>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</si>
  <si>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雇用実績無し</t>
    <rPh sb="0" eb="2">
      <t>コヨウ</t>
    </rPh>
    <rPh sb="2" eb="4">
      <t>ジッセキ</t>
    </rPh>
    <rPh sb="4" eb="5">
      <t>ナ</t>
    </rPh>
    <phoneticPr fontId="34"/>
  </si>
  <si>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</si>
  <si>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登録基幹技能者の配置</t>
    <rPh sb="0" eb="2">
      <t>トウロク</t>
    </rPh>
    <rPh sb="2" eb="4">
      <t>キカン</t>
    </rPh>
    <rPh sb="4" eb="7">
      <t>ギノウシャ</t>
    </rPh>
    <rPh sb="8" eb="10">
      <t>ハイチ</t>
    </rPh>
    <phoneticPr fontId="34"/>
  </si>
  <si>
    <t>配置有り</t>
    <rPh sb="0" eb="2">
      <t>ハイチ</t>
    </rPh>
    <rPh sb="2" eb="3">
      <t>アリ</t>
    </rPh>
    <phoneticPr fontId="34"/>
  </si>
  <si>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4"/>
  </si>
  <si>
    <t>配置無し</t>
    <rPh sb="0" eb="2">
      <t>ハイチ</t>
    </rPh>
    <rPh sb="2" eb="3">
      <t>ナ</t>
    </rPh>
    <phoneticPr fontId="34"/>
  </si>
  <si>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4"/>
  </si>
  <si>
    <t>認定有り</t>
    <rPh sb="0" eb="2">
      <t>ニンテイ</t>
    </rPh>
    <rPh sb="2" eb="3">
      <t>アリ</t>
    </rPh>
    <phoneticPr fontId="34"/>
  </si>
  <si>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4"/>
  </si>
  <si>
    <t>認定無し</t>
    <rPh sb="0" eb="2">
      <t>ニンテイ</t>
    </rPh>
    <rPh sb="2" eb="3">
      <t>ナ</t>
    </rPh>
    <phoneticPr fontId="34"/>
  </si>
  <si>
    <t>施工計画</t>
    <rPh sb="0" eb="2">
      <t>セコウ</t>
    </rPh>
    <rPh sb="2" eb="4">
      <t>ケイカク</t>
    </rPh>
    <phoneticPr fontId="34"/>
  </si>
  <si>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</si>
  <si>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技術提案</t>
    <rPh sb="0" eb="2">
      <t>ギジュツ</t>
    </rPh>
    <rPh sb="2" eb="4">
      <t>テイアン</t>
    </rPh>
    <phoneticPr fontId="34"/>
  </si>
  <si>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4"/>
  </si>
  <si>
    <t>合計</t>
    <rPh sb="0" eb="2">
      <t>ゴウケイ</t>
    </rPh>
    <phoneticPr fontId="34"/>
  </si>
  <si>
    <t>全　　　頁</t>
    <rPh sb="0" eb="1">
      <t>ゼン</t>
    </rPh>
    <rPh sb="4" eb="5">
      <t>ページ</t>
    </rPh>
    <phoneticPr fontId="34"/>
  </si>
  <si>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4"/>
  </si>
  <si>
    <t>P1　　</t>
    <phoneticPr fontId="34"/>
  </si>
  <si>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4"/>
  </si>
  <si>
    <t>落札決定基準</t>
    <rPh sb="0" eb="2">
      <t>ラクサツ</t>
    </rPh>
    <rPh sb="2" eb="4">
      <t>ケッテイ</t>
    </rPh>
    <rPh sb="4" eb="6">
      <t>キジュン</t>
    </rPh>
    <phoneticPr fontId="6"/>
  </si>
  <si>
    <t>工事成績
評定</t>
    <rPh sb="0" eb="2">
      <t>コウジ</t>
    </rPh>
    <rPh sb="2" eb="4">
      <t>セイセキ</t>
    </rPh>
    <rPh sb="5" eb="7">
      <t>ヒョウテイ</t>
    </rPh>
    <phoneticPr fontId="6"/>
  </si>
  <si>
    <t>企業の
施工実績</t>
    <rPh sb="0" eb="2">
      <t>キギョウ</t>
    </rPh>
    <rPh sb="4" eb="6">
      <t>セコウ</t>
    </rPh>
    <rPh sb="6" eb="8">
      <t>ジッセキ</t>
    </rPh>
    <phoneticPr fontId="6"/>
  </si>
  <si>
    <t>配置予定技術者の施工経験</t>
    <rPh sb="0" eb="2">
      <t>ハイチ</t>
    </rPh>
    <rPh sb="2" eb="4">
      <t>ヨテイ</t>
    </rPh>
    <rPh sb="4" eb="7">
      <t>ギジュツシャ</t>
    </rPh>
    <rPh sb="8" eb="10">
      <t>セコウ</t>
    </rPh>
    <rPh sb="10" eb="12">
      <t>ケイケン</t>
    </rPh>
    <phoneticPr fontId="6"/>
  </si>
  <si>
    <t>配置予定技術者の保有資格</t>
    <rPh sb="0" eb="2">
      <t>ハイチ</t>
    </rPh>
    <rPh sb="2" eb="4">
      <t>ヨテイ</t>
    </rPh>
    <rPh sb="4" eb="7">
      <t>ギジュツシャ</t>
    </rPh>
    <rPh sb="8" eb="10">
      <t>ホユウ</t>
    </rPh>
    <rPh sb="10" eb="12">
      <t>シカク</t>
    </rPh>
    <phoneticPr fontId="6"/>
  </si>
  <si>
    <t>優秀技術者
の受賞</t>
    <rPh sb="0" eb="2">
      <t>ユウシュウ</t>
    </rPh>
    <rPh sb="2" eb="5">
      <t>ギジュツシャ</t>
    </rPh>
    <rPh sb="7" eb="9">
      <t>ジュショウ</t>
    </rPh>
    <phoneticPr fontId="6"/>
  </si>
  <si>
    <t>ICT施工
技術の活用</t>
    <rPh sb="3" eb="5">
      <t>セコウ</t>
    </rPh>
    <rPh sb="6" eb="8">
      <t>ギジュツ</t>
    </rPh>
    <rPh sb="9" eb="11">
      <t>カツヨウ</t>
    </rPh>
    <phoneticPr fontId="6"/>
  </si>
  <si>
    <t>週休2日制工事の実績</t>
    <rPh sb="0" eb="2">
      <t>シュウキュウ</t>
    </rPh>
    <rPh sb="3" eb="4">
      <t>ニチ</t>
    </rPh>
    <rPh sb="4" eb="5">
      <t>セイ</t>
    </rPh>
    <rPh sb="5" eb="7">
      <t>コウジ</t>
    </rPh>
    <rPh sb="8" eb="10">
      <t>ジッセキ</t>
    </rPh>
    <phoneticPr fontId="6"/>
  </si>
  <si>
    <t>災害協定に基づく地域貢献の実績</t>
    <rPh sb="0" eb="2">
      <t>サイガイ</t>
    </rPh>
    <rPh sb="2" eb="4">
      <t>キョウテイ</t>
    </rPh>
    <rPh sb="5" eb="6">
      <t>モト</t>
    </rPh>
    <rPh sb="8" eb="10">
      <t>チイキ</t>
    </rPh>
    <rPh sb="10" eb="12">
      <t>コウケン</t>
    </rPh>
    <rPh sb="13" eb="15">
      <t>ジッセキ</t>
    </rPh>
    <phoneticPr fontId="6"/>
  </si>
  <si>
    <t>防疫業務の実績</t>
    <rPh sb="0" eb="4">
      <t>ボウエキギョウム</t>
    </rPh>
    <rPh sb="5" eb="7">
      <t>ジッセキ</t>
    </rPh>
    <phoneticPr fontId="6"/>
  </si>
  <si>
    <t>地域活動
の有無</t>
    <rPh sb="0" eb="2">
      <t>チイキ</t>
    </rPh>
    <rPh sb="2" eb="4">
      <t>カツドウ</t>
    </rPh>
    <rPh sb="6" eb="8">
      <t>ウム</t>
    </rPh>
    <phoneticPr fontId="6"/>
  </si>
  <si>
    <t>地域内拠点
の有無</t>
    <rPh sb="0" eb="3">
      <t>チイキナイ</t>
    </rPh>
    <rPh sb="3" eb="5">
      <t>キョテン</t>
    </rPh>
    <rPh sb="7" eb="9">
      <t>ウム</t>
    </rPh>
    <phoneticPr fontId="6"/>
  </si>
  <si>
    <t>県内下請負の
選定計画</t>
    <rPh sb="0" eb="2">
      <t>ケンナイ</t>
    </rPh>
    <rPh sb="2" eb="5">
      <t>シタウケオ</t>
    </rPh>
    <rPh sb="7" eb="9">
      <t>センテイ</t>
    </rPh>
    <rPh sb="9" eb="11">
      <t>ケイカク</t>
    </rPh>
    <phoneticPr fontId="6"/>
  </si>
  <si>
    <t>新規雇用
実績</t>
    <rPh sb="0" eb="2">
      <t>シンキ</t>
    </rPh>
    <rPh sb="2" eb="4">
      <t>コヨウ</t>
    </rPh>
    <rPh sb="5" eb="7">
      <t>ジッセキ</t>
    </rPh>
    <phoneticPr fontId="6"/>
  </si>
  <si>
    <t>若手技術者の配置</t>
    <rPh sb="0" eb="2">
      <t>ワカテ</t>
    </rPh>
    <rPh sb="2" eb="4">
      <t>ギジュツ</t>
    </rPh>
    <rPh sb="4" eb="5">
      <t>シャ</t>
    </rPh>
    <rPh sb="6" eb="8">
      <t>ハイチ</t>
    </rPh>
    <phoneticPr fontId="6"/>
  </si>
  <si>
    <t>登録基幹技能者の配置</t>
    <rPh sb="0" eb="2">
      <t>トウロク</t>
    </rPh>
    <rPh sb="2" eb="4">
      <t>キカン</t>
    </rPh>
    <rPh sb="4" eb="7">
      <t>ギノウシャ</t>
    </rPh>
    <rPh sb="8" eb="10">
      <t>ハイチ</t>
    </rPh>
    <phoneticPr fontId="6"/>
  </si>
  <si>
    <t>基礎的事業
継続力認定</t>
    <rPh sb="0" eb="3">
      <t>キソテキ</t>
    </rPh>
    <rPh sb="3" eb="5">
      <t>ジギョウ</t>
    </rPh>
    <rPh sb="6" eb="8">
      <t>ケイゾク</t>
    </rPh>
    <rPh sb="8" eb="9">
      <t>リョク</t>
    </rPh>
    <rPh sb="9" eb="11">
      <t>ニンテイ</t>
    </rPh>
    <phoneticPr fontId="6"/>
  </si>
  <si>
    <t>施工計画の
評価</t>
    <rPh sb="0" eb="2">
      <t>セコウ</t>
    </rPh>
    <rPh sb="2" eb="4">
      <t>ケイカク</t>
    </rPh>
    <rPh sb="6" eb="8">
      <t>ヒョウカ</t>
    </rPh>
    <phoneticPr fontId="6"/>
  </si>
  <si>
    <t>技術提案の
評価</t>
    <rPh sb="0" eb="2">
      <t>ギジュツ</t>
    </rPh>
    <rPh sb="2" eb="4">
      <t>テイアン</t>
    </rPh>
    <rPh sb="6" eb="8">
      <t>ヒョウカ</t>
    </rPh>
    <phoneticPr fontId="6"/>
  </si>
  <si>
    <t>合計</t>
    <rPh sb="0" eb="2">
      <t>ゴウケイ</t>
    </rPh>
    <phoneticPr fontId="6"/>
  </si>
  <si>
    <t>80以上</t>
    <rPh sb="2" eb="4">
      <t>イジョウ</t>
    </rPh>
    <phoneticPr fontId="6"/>
  </si>
  <si>
    <t>78以上</t>
    <rPh sb="2" eb="4">
      <t>イジョウ</t>
    </rPh>
    <phoneticPr fontId="6"/>
  </si>
  <si>
    <t>76以上</t>
    <rPh sb="2" eb="4">
      <t>イジョウ</t>
    </rPh>
    <phoneticPr fontId="6"/>
  </si>
  <si>
    <t>74以上</t>
    <rPh sb="2" eb="4">
      <t>イジョウ</t>
    </rPh>
    <phoneticPr fontId="6"/>
  </si>
  <si>
    <t>72以上</t>
    <rPh sb="2" eb="4">
      <t>イジョウ</t>
    </rPh>
    <phoneticPr fontId="6"/>
  </si>
  <si>
    <t>満点</t>
    <rPh sb="0" eb="2">
      <t>マンテン</t>
    </rPh>
    <phoneticPr fontId="34"/>
  </si>
  <si>
    <t>中間点</t>
    <rPh sb="0" eb="2">
      <t>チュウカン</t>
    </rPh>
    <rPh sb="2" eb="3">
      <t>テン</t>
    </rPh>
    <phoneticPr fontId="34"/>
  </si>
  <si>
    <t>夜間実績</t>
    <rPh sb="0" eb="2">
      <t>ヤカン</t>
    </rPh>
    <rPh sb="2" eb="4">
      <t>ジッセキ</t>
    </rPh>
    <phoneticPr fontId="34"/>
  </si>
  <si>
    <t>地域実績</t>
    <rPh sb="0" eb="2">
      <t>チイキ</t>
    </rPh>
    <rPh sb="2" eb="4">
      <t>ジッセキ</t>
    </rPh>
    <phoneticPr fontId="34"/>
  </si>
  <si>
    <t>実績</t>
    <rPh sb="0" eb="2">
      <t>ジッセキ</t>
    </rPh>
    <phoneticPr fontId="34"/>
  </si>
  <si>
    <t>特別簡易型(Ⅰ)</t>
    <rPh sb="0" eb="2">
      <t>トクベツ</t>
    </rPh>
    <rPh sb="2" eb="5">
      <t>カンイガタ</t>
    </rPh>
    <phoneticPr fontId="6"/>
  </si>
  <si>
    <t>特別簡易型(Ⅰ) ・県内型　①地域内拠点なし・登録基幹技能者あり・ＩＣＴ施工技術の活用なし</t>
    <phoneticPr fontId="6"/>
  </si>
  <si>
    <t>―</t>
    <phoneticPr fontId="6"/>
  </si>
  <si>
    <t>―</t>
    <phoneticPr fontId="34"/>
  </si>
  <si>
    <t>特別簡易型(Ⅰ) ・県内型　②地域内拠点なし・登録基幹技能者あり・ＩＣＴ施工技術の活用あり</t>
    <phoneticPr fontId="6"/>
  </si>
  <si>
    <t>特別簡易型(Ⅰ) ・県内型　③地域内拠点なし・登録基幹技能者なし・ＩＣＴ施工技術の活用なし</t>
    <phoneticPr fontId="6"/>
  </si>
  <si>
    <t>特別簡易型(Ⅰ) ・県内型　④地域内拠点なし・登録基幹技能者なし・ＩＣＴ施工技術の活用あり</t>
    <phoneticPr fontId="6"/>
  </si>
  <si>
    <t>特別簡易型(Ⅰ) ・県内型　⑤地域内拠点あり・登録基幹技能者あり・ＩＣＴ施工技術の活用なし</t>
    <phoneticPr fontId="6"/>
  </si>
  <si>
    <t>総合評価方式</t>
    <rPh sb="0" eb="2">
      <t>ソウゴウ</t>
    </rPh>
    <rPh sb="2" eb="4">
      <t>ヒョウカ</t>
    </rPh>
    <rPh sb="4" eb="6">
      <t>ホウシキ</t>
    </rPh>
    <phoneticPr fontId="34"/>
  </si>
  <si>
    <t>様式</t>
    <rPh sb="0" eb="2">
      <t>ヨウシキ</t>
    </rPh>
    <phoneticPr fontId="34"/>
  </si>
  <si>
    <t>見出し</t>
    <rPh sb="0" eb="2">
      <t>ミダ</t>
    </rPh>
    <phoneticPr fontId="34"/>
  </si>
  <si>
    <t>特別簡易型(Ⅰ) ・県内型　⑥地域内拠点あり・登録基幹技能者あり・ＩＣＴ施工技術の活用あり</t>
    <phoneticPr fontId="6"/>
  </si>
  <si>
    <t>事前審査方式</t>
    <rPh sb="0" eb="2">
      <t>ジゼン</t>
    </rPh>
    <rPh sb="2" eb="4">
      <t>シンサ</t>
    </rPh>
    <rPh sb="4" eb="6">
      <t>ホウシキ</t>
    </rPh>
    <phoneticPr fontId="34"/>
  </si>
  <si>
    <t>（様式第1-1号）</t>
    <rPh sb="1" eb="3">
      <t>ヨウシキ</t>
    </rPh>
    <rPh sb="3" eb="4">
      <t>ダイ</t>
    </rPh>
    <rPh sb="7" eb="8">
      <t>ゴウ</t>
    </rPh>
    <phoneticPr fontId="34"/>
  </si>
  <si>
    <t>評価点算定資料一覧表</t>
    <rPh sb="0" eb="2">
      <t>ヒョウカ</t>
    </rPh>
    <rPh sb="2" eb="3">
      <t>テン</t>
    </rPh>
    <rPh sb="3" eb="5">
      <t>サンテイ</t>
    </rPh>
    <rPh sb="5" eb="7">
      <t>シリョウ</t>
    </rPh>
    <rPh sb="7" eb="9">
      <t>イチラン</t>
    </rPh>
    <rPh sb="9" eb="10">
      <t>ヒョウ</t>
    </rPh>
    <phoneticPr fontId="34"/>
  </si>
  <si>
    <t xml:space="preserve"> </t>
    <phoneticPr fontId="34"/>
  </si>
  <si>
    <t>下記工事について、総合評価事前審査方式に伴う技術資料を提出します。</t>
    <phoneticPr fontId="34"/>
  </si>
  <si>
    <t>特別簡易型(Ⅰ) ・県内型　⑦地域内拠点あり・登録基幹技能者なし・ＩＣＴ施工技術の活用なし</t>
    <phoneticPr fontId="6"/>
  </si>
  <si>
    <t>事後審査方式</t>
    <rPh sb="0" eb="2">
      <t>ジゴ</t>
    </rPh>
    <rPh sb="2" eb="4">
      <t>シンサ</t>
    </rPh>
    <rPh sb="4" eb="6">
      <t>ホウシキ</t>
    </rPh>
    <phoneticPr fontId="34"/>
  </si>
  <si>
    <t>（様式第1-2号）</t>
    <rPh sb="1" eb="3">
      <t>ヨウシキ</t>
    </rPh>
    <rPh sb="3" eb="4">
      <t>ダイ</t>
    </rPh>
    <rPh sb="7" eb="8">
      <t>ゴウ</t>
    </rPh>
    <phoneticPr fontId="34"/>
  </si>
  <si>
    <t>自己採点表</t>
    <phoneticPr fontId="34"/>
  </si>
  <si>
    <t>（兼評価点算定資料一覧表）</t>
    <phoneticPr fontId="34"/>
  </si>
  <si>
    <t>特別簡易型(Ⅰ) ・県内型　⑧地域内拠点あり・登録基幹技能者なし・ＩＣＴ施工技術の活用あり</t>
    <phoneticPr fontId="6"/>
  </si>
  <si>
    <t>特別簡易型(Ⅱ)
【県内型】</t>
    <rPh sb="0" eb="2">
      <t>トクベツ</t>
    </rPh>
    <rPh sb="2" eb="5">
      <t>カンイガタ</t>
    </rPh>
    <rPh sb="10" eb="12">
      <t>ケンナイ</t>
    </rPh>
    <rPh sb="12" eb="13">
      <t>ガタ</t>
    </rPh>
    <phoneticPr fontId="6"/>
  </si>
  <si>
    <t>特別簡易型(Ⅱ) ・県内型　①地域内拠点なし・登録基幹技能者あり・ＩＣＴ施工技術の活用なし</t>
    <phoneticPr fontId="6"/>
  </si>
  <si>
    <t>【参考】</t>
    <rPh sb="1" eb="3">
      <t>サンコウ</t>
    </rPh>
    <phoneticPr fontId="34"/>
  </si>
  <si>
    <t>特別簡易型(Ⅱ) ・県内型　②地域内拠点なし・登録基幹技能者あり・ＩＣＴ施工技術の活用あり</t>
    <phoneticPr fontId="6"/>
  </si>
  <si>
    <t>タイプ</t>
    <phoneticPr fontId="34"/>
  </si>
  <si>
    <t>入札参加地域</t>
    <rPh sb="0" eb="2">
      <t>ニュウサツ</t>
    </rPh>
    <rPh sb="2" eb="4">
      <t>サンカ</t>
    </rPh>
    <rPh sb="4" eb="6">
      <t>チイキ</t>
    </rPh>
    <phoneticPr fontId="34"/>
  </si>
  <si>
    <t>特別簡易型(Ⅱ) ・県内型　③地域内拠点なし・登録基幹技能者なし・ＩＣＴ施工技術の活用なし</t>
    <phoneticPr fontId="6"/>
  </si>
  <si>
    <t>特別簡易型（Ⅰ）</t>
    <rPh sb="0" eb="2">
      <t>トクベツ</t>
    </rPh>
    <rPh sb="2" eb="5">
      <t>カンイガタ</t>
    </rPh>
    <phoneticPr fontId="34"/>
  </si>
  <si>
    <t>県内型</t>
    <rPh sb="0" eb="2">
      <t>ケンナイ</t>
    </rPh>
    <rPh sb="2" eb="3">
      <t>ガタ</t>
    </rPh>
    <phoneticPr fontId="34"/>
  </si>
  <si>
    <t>特別簡易型(Ⅱ) ・県内型　④地域内拠点なし・登録基幹技能者なし・ＩＣＴ施工技術の活用あり</t>
    <phoneticPr fontId="6"/>
  </si>
  <si>
    <t>特別簡易型（Ⅱ）</t>
    <rPh sb="0" eb="2">
      <t>トクベツ</t>
    </rPh>
    <rPh sb="2" eb="5">
      <t>カンイガタ</t>
    </rPh>
    <phoneticPr fontId="34"/>
  </si>
  <si>
    <t>県内外型</t>
    <rPh sb="0" eb="2">
      <t>ケンナイ</t>
    </rPh>
    <rPh sb="2" eb="3">
      <t>ガイ</t>
    </rPh>
    <rPh sb="3" eb="4">
      <t>ガタ</t>
    </rPh>
    <phoneticPr fontId="34"/>
  </si>
  <si>
    <t>特別簡易型(Ⅱ) ・県内型　⑤地域内拠点あり・登録基幹技能者あり・ＩＣＴ施工技術の活用なし</t>
    <phoneticPr fontId="6"/>
  </si>
  <si>
    <t>簡易型</t>
    <rPh sb="0" eb="3">
      <t>カンイガタ</t>
    </rPh>
    <phoneticPr fontId="34"/>
  </si>
  <si>
    <t>県外型</t>
    <rPh sb="0" eb="2">
      <t>ケンガイ</t>
    </rPh>
    <rPh sb="2" eb="3">
      <t>ガタ</t>
    </rPh>
    <phoneticPr fontId="34"/>
  </si>
  <si>
    <t>特別簡易型(Ⅱ) ・県内型　⑥地域内拠点あり・登録基幹技能者あり・ＩＣＴ施工技術の活用あり</t>
    <phoneticPr fontId="6"/>
  </si>
  <si>
    <t>標準型</t>
    <rPh sb="0" eb="3">
      <t>ヒョウジュンガタ</t>
    </rPh>
    <phoneticPr fontId="34"/>
  </si>
  <si>
    <t>特別簡易型(Ⅱ) ・県内型　⑦地域内拠点あり・登録基幹技能者なし・ＩＣＴ施工技術の活用なし</t>
    <phoneticPr fontId="6"/>
  </si>
  <si>
    <t>特別簡易型(Ⅱ) ・県内型　⑧地域内拠点あり・登録基幹技能者なし・ＩＣＴ施工技術の活用あり</t>
    <phoneticPr fontId="6"/>
  </si>
  <si>
    <t>特別簡易型（Ⅱ）
【県内外型】</t>
    <rPh sb="0" eb="2">
      <t>トクベツ</t>
    </rPh>
    <rPh sb="2" eb="5">
      <t>カンイガタ</t>
    </rPh>
    <rPh sb="10" eb="13">
      <t>ケンナイガイ</t>
    </rPh>
    <rPh sb="13" eb="14">
      <t>ガタ</t>
    </rPh>
    <phoneticPr fontId="6"/>
  </si>
  <si>
    <t>特別簡易型(Ⅱ) ・県内外型　①標準・登録基幹技能者あり</t>
    <rPh sb="12" eb="13">
      <t>ガイ</t>
    </rPh>
    <rPh sb="16" eb="18">
      <t>ヒョウジュン</t>
    </rPh>
    <phoneticPr fontId="6"/>
  </si>
  <si>
    <t>特別簡易型(Ⅱ) ・県内外型　②標準・登録基幹技能者なし</t>
    <rPh sb="12" eb="13">
      <t>ガイ</t>
    </rPh>
    <rPh sb="16" eb="18">
      <t>ヒョウジュン</t>
    </rPh>
    <phoneticPr fontId="6"/>
  </si>
  <si>
    <t>提出様式欄</t>
    <rPh sb="0" eb="2">
      <t>テイシュツ</t>
    </rPh>
    <rPh sb="2" eb="4">
      <t>ヨウシキ</t>
    </rPh>
    <rPh sb="4" eb="5">
      <t>ラン</t>
    </rPh>
    <phoneticPr fontId="34"/>
  </si>
  <si>
    <t>特別簡易型(Ⅱ) ・県内外型　③地域貢献重視型・登録基幹技能者あり</t>
    <rPh sb="12" eb="13">
      <t>ガイ</t>
    </rPh>
    <rPh sb="16" eb="18">
      <t>チイキ</t>
    </rPh>
    <rPh sb="18" eb="20">
      <t>コウケン</t>
    </rPh>
    <rPh sb="20" eb="22">
      <t>ジュウシ</t>
    </rPh>
    <rPh sb="22" eb="23">
      <t>ガタ</t>
    </rPh>
    <phoneticPr fontId="6"/>
  </si>
  <si>
    <t>評価項目（選択項目）</t>
    <rPh sb="0" eb="2">
      <t>ヒョウカ</t>
    </rPh>
    <rPh sb="2" eb="4">
      <t>コウモク</t>
    </rPh>
    <rPh sb="5" eb="7">
      <t>センタク</t>
    </rPh>
    <rPh sb="7" eb="9">
      <t>コウモク</t>
    </rPh>
    <phoneticPr fontId="34"/>
  </si>
  <si>
    <t>対象</t>
    <rPh sb="0" eb="2">
      <t>タイショウ</t>
    </rPh>
    <phoneticPr fontId="34"/>
  </si>
  <si>
    <t>特別簡易型(Ⅱ) ・県内外型　④地域貢献重視型・登録基幹技能者なし</t>
    <rPh sb="12" eb="13">
      <t>ガイ</t>
    </rPh>
    <rPh sb="16" eb="18">
      <t>チイキ</t>
    </rPh>
    <rPh sb="18" eb="20">
      <t>コウケン</t>
    </rPh>
    <rPh sb="20" eb="22">
      <t>ジュウシ</t>
    </rPh>
    <rPh sb="22" eb="23">
      <t>ガタ</t>
    </rPh>
    <phoneticPr fontId="6"/>
  </si>
  <si>
    <t>2.企業の施工実績</t>
    <phoneticPr fontId="34"/>
  </si>
  <si>
    <t>特別簡易型(Ⅰ)</t>
    <rPh sb="0" eb="1">
      <t>トク</t>
    </rPh>
    <rPh sb="1" eb="2">
      <t>ベツ</t>
    </rPh>
    <rPh sb="2" eb="4">
      <t>カンイ</t>
    </rPh>
    <rPh sb="4" eb="5">
      <t>ガタ</t>
    </rPh>
    <phoneticPr fontId="34"/>
  </si>
  <si>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4"/>
  </si>
  <si>
    <t>道路</t>
    <rPh sb="0" eb="2">
      <t>ドウロ</t>
    </rPh>
    <phoneticPr fontId="34"/>
  </si>
  <si>
    <t>特別簡易型（Ⅱ）
【県外型】</t>
    <rPh sb="0" eb="2">
      <t>トクベツ</t>
    </rPh>
    <rPh sb="2" eb="5">
      <t>カンイガタ</t>
    </rPh>
    <rPh sb="10" eb="12">
      <t>ケンガイ</t>
    </rPh>
    <rPh sb="12" eb="13">
      <t>ガタ</t>
    </rPh>
    <phoneticPr fontId="6"/>
  </si>
  <si>
    <t>特別簡易型(Ⅱ) ・県外型　①標準・登録基幹技能者あり</t>
    <rPh sb="11" eb="12">
      <t>ガイ</t>
    </rPh>
    <rPh sb="15" eb="17">
      <t>ヒョウジュン</t>
    </rPh>
    <phoneticPr fontId="6"/>
  </si>
  <si>
    <t>知事※特別賞除く</t>
    <rPh sb="0" eb="2">
      <t>チジ</t>
    </rPh>
    <rPh sb="3" eb="5">
      <t>トクベツ</t>
    </rPh>
    <rPh sb="5" eb="6">
      <t>ショウ</t>
    </rPh>
    <rPh sb="6" eb="7">
      <t>ノゾ</t>
    </rPh>
    <phoneticPr fontId="34"/>
  </si>
  <si>
    <t>橋梁</t>
    <rPh sb="0" eb="2">
      <t>キョウリョウ</t>
    </rPh>
    <phoneticPr fontId="34"/>
  </si>
  <si>
    <t>特別簡易型(Ⅱ) ・県外型　②標準・登録基幹技能者なし</t>
    <rPh sb="11" eb="12">
      <t>ガイ</t>
    </rPh>
    <rPh sb="15" eb="17">
      <t>ヒョウジュン</t>
    </rPh>
    <phoneticPr fontId="6"/>
  </si>
  <si>
    <t>3.配置予定技術者の
　施工経験</t>
    <phoneticPr fontId="34"/>
  </si>
  <si>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4"/>
  </si>
  <si>
    <t>河川</t>
    <rPh sb="0" eb="2">
      <t>カセン</t>
    </rPh>
    <phoneticPr fontId="34"/>
  </si>
  <si>
    <t>特別簡易型(Ⅱ) ・県外型　③地域貢献重視型・登録基幹技能者あり</t>
    <rPh sb="11" eb="12">
      <t>ガイ</t>
    </rPh>
    <rPh sb="15" eb="17">
      <t>チイキ</t>
    </rPh>
    <rPh sb="17" eb="19">
      <t>コウケン</t>
    </rPh>
    <rPh sb="19" eb="21">
      <t>ジュウシ</t>
    </rPh>
    <rPh sb="21" eb="22">
      <t>ガタ</t>
    </rPh>
    <phoneticPr fontId="6"/>
  </si>
  <si>
    <t>企業局長</t>
    <rPh sb="0" eb="2">
      <t>キギョウ</t>
    </rPh>
    <rPh sb="2" eb="4">
      <t>キョクチョウ</t>
    </rPh>
    <phoneticPr fontId="34"/>
  </si>
  <si>
    <t>海岸</t>
    <rPh sb="0" eb="2">
      <t>カイガン</t>
    </rPh>
    <phoneticPr fontId="34"/>
  </si>
  <si>
    <t>特別簡易型(Ⅱ) ・県外型　④地域貢献重視型・登録基幹技能者なし</t>
    <rPh sb="11" eb="12">
      <t>ガイ</t>
    </rPh>
    <rPh sb="15" eb="17">
      <t>チイキ</t>
    </rPh>
    <rPh sb="17" eb="19">
      <t>コウケン</t>
    </rPh>
    <rPh sb="19" eb="21">
      <t>ジュウシ</t>
    </rPh>
    <rPh sb="21" eb="22">
      <t>ガタ</t>
    </rPh>
    <phoneticPr fontId="6"/>
  </si>
  <si>
    <t>4配置予定技術者の
　保有資格</t>
    <rPh sb="11" eb="13">
      <t>ホユウ</t>
    </rPh>
    <rPh sb="13" eb="15">
      <t>シカク</t>
    </rPh>
    <phoneticPr fontId="34"/>
  </si>
  <si>
    <t>R2</t>
    <phoneticPr fontId="34"/>
  </si>
  <si>
    <t>港湾</t>
    <rPh sb="0" eb="2">
      <t>コウワン</t>
    </rPh>
    <phoneticPr fontId="34"/>
  </si>
  <si>
    <t>下水道</t>
    <rPh sb="0" eb="3">
      <t>ゲスイドウ</t>
    </rPh>
    <phoneticPr fontId="34"/>
  </si>
  <si>
    <t>6優秀主任（監理）
技術者の受賞</t>
    <phoneticPr fontId="34"/>
  </si>
  <si>
    <t>【優秀技術者】</t>
    <rPh sb="1" eb="3">
      <t>ユウシュウ</t>
    </rPh>
    <rPh sb="3" eb="6">
      <t>ギジュツシャ</t>
    </rPh>
    <phoneticPr fontId="34"/>
  </si>
  <si>
    <t>建築</t>
    <rPh sb="0" eb="2">
      <t>ケンチク</t>
    </rPh>
    <phoneticPr fontId="34"/>
  </si>
  <si>
    <t>水道</t>
    <rPh sb="0" eb="2">
      <t>スイドウ</t>
    </rPh>
    <phoneticPr fontId="34"/>
  </si>
  <si>
    <t>対象業種</t>
    <rPh sb="0" eb="2">
      <t>タイショウ</t>
    </rPh>
    <rPh sb="2" eb="4">
      <t>ギョウシュ</t>
    </rPh>
    <phoneticPr fontId="34"/>
  </si>
  <si>
    <t>舗装</t>
    <rPh sb="0" eb="2">
      <t>ホソウ</t>
    </rPh>
    <phoneticPr fontId="34"/>
  </si>
  <si>
    <t>事務所長</t>
    <rPh sb="0" eb="2">
      <t>ジム</t>
    </rPh>
    <rPh sb="2" eb="4">
      <t>ショチョウ</t>
    </rPh>
    <phoneticPr fontId="34"/>
  </si>
  <si>
    <t>電気</t>
    <rPh sb="0" eb="2">
      <t>デンキ</t>
    </rPh>
    <phoneticPr fontId="34"/>
  </si>
  <si>
    <t>建築一式工事</t>
    <rPh sb="0" eb="2">
      <t>ケンチク</t>
    </rPh>
    <rPh sb="2" eb="3">
      <t>１</t>
    </rPh>
    <rPh sb="3" eb="4">
      <t>シキ</t>
    </rPh>
    <rPh sb="4" eb="6">
      <t>コウジ</t>
    </rPh>
    <phoneticPr fontId="34"/>
  </si>
  <si>
    <t>農業土木</t>
    <rPh sb="0" eb="2">
      <t>ノウギョウ</t>
    </rPh>
    <rPh sb="2" eb="4">
      <t>ドボク</t>
    </rPh>
    <phoneticPr fontId="34"/>
  </si>
  <si>
    <t>特別簡易型（Ⅱ）
建築工事
【県内型】</t>
    <rPh sb="0" eb="2">
      <t>トクベツ</t>
    </rPh>
    <rPh sb="2" eb="5">
      <t>カンイガタ</t>
    </rPh>
    <rPh sb="9" eb="11">
      <t>ケンチク</t>
    </rPh>
    <rPh sb="11" eb="13">
      <t>コウジ</t>
    </rPh>
    <rPh sb="15" eb="17">
      <t>ケンナイ</t>
    </rPh>
    <rPh sb="17" eb="18">
      <t>ガタ</t>
    </rPh>
    <phoneticPr fontId="6"/>
  </si>
  <si>
    <t>特別簡易型(Ⅱ) ・県内型・建築工事・登録基幹技能者あり</t>
    <rPh sb="14" eb="16">
      <t>ケンチク</t>
    </rPh>
    <rPh sb="16" eb="18">
      <t>コウジ</t>
    </rPh>
    <rPh sb="19" eb="21">
      <t>トウロク</t>
    </rPh>
    <rPh sb="21" eb="23">
      <t>キカン</t>
    </rPh>
    <rPh sb="23" eb="26">
      <t>ギノウシャ</t>
    </rPh>
    <phoneticPr fontId="6"/>
  </si>
  <si>
    <t>大工工事</t>
    <rPh sb="0" eb="2">
      <t>ダイク</t>
    </rPh>
    <rPh sb="2" eb="4">
      <t>コウジ</t>
    </rPh>
    <phoneticPr fontId="34"/>
  </si>
  <si>
    <t>管</t>
    <rPh sb="0" eb="1">
      <t>カン</t>
    </rPh>
    <phoneticPr fontId="34"/>
  </si>
  <si>
    <t>特別簡易型(Ⅱ) ・県内型・建築工事・登録基幹技能者なし</t>
    <rPh sb="14" eb="16">
      <t>ケンチク</t>
    </rPh>
    <rPh sb="16" eb="18">
      <t>コウジ</t>
    </rPh>
    <rPh sb="19" eb="21">
      <t>トウロク</t>
    </rPh>
    <rPh sb="21" eb="23">
      <t>キカン</t>
    </rPh>
    <rPh sb="23" eb="26">
      <t>ギノウシャ</t>
    </rPh>
    <phoneticPr fontId="6"/>
  </si>
  <si>
    <t>左官工事</t>
    <rPh sb="0" eb="2">
      <t>サカン</t>
    </rPh>
    <rPh sb="2" eb="4">
      <t>コウジ</t>
    </rPh>
    <phoneticPr fontId="34"/>
  </si>
  <si>
    <t>有</t>
    <rPh sb="0" eb="1">
      <t>ア</t>
    </rPh>
    <phoneticPr fontId="34"/>
  </si>
  <si>
    <t>砂防</t>
    <rPh sb="0" eb="2">
      <t>サボウ</t>
    </rPh>
    <phoneticPr fontId="34"/>
  </si>
  <si>
    <t>とび・土工・ｺﾝｸﾘｰﾄ工事</t>
    <rPh sb="3" eb="4">
      <t>ド</t>
    </rPh>
    <rPh sb="4" eb="5">
      <t>コウ</t>
    </rPh>
    <rPh sb="12" eb="14">
      <t>コウジ</t>
    </rPh>
    <phoneticPr fontId="34"/>
  </si>
  <si>
    <t>無</t>
    <rPh sb="0" eb="1">
      <t>ナ</t>
    </rPh>
    <phoneticPr fontId="34"/>
  </si>
  <si>
    <t>森林土木</t>
    <rPh sb="0" eb="2">
      <t>シンリン</t>
    </rPh>
    <rPh sb="2" eb="4">
      <t>ドボク</t>
    </rPh>
    <phoneticPr fontId="34"/>
  </si>
  <si>
    <t>石工事</t>
    <rPh sb="0" eb="1">
      <t>イシ</t>
    </rPh>
    <rPh sb="1" eb="3">
      <t>コウジ</t>
    </rPh>
    <phoneticPr fontId="34"/>
  </si>
  <si>
    <t>公園</t>
    <rPh sb="0" eb="2">
      <t>コウエン</t>
    </rPh>
    <phoneticPr fontId="34"/>
  </si>
  <si>
    <t>屋根工事</t>
    <rPh sb="0" eb="2">
      <t>ヤネ</t>
    </rPh>
    <rPh sb="2" eb="4">
      <t>コウジ</t>
    </rPh>
    <phoneticPr fontId="34"/>
  </si>
  <si>
    <t>その他</t>
    <rPh sb="2" eb="3">
      <t>タ</t>
    </rPh>
    <phoneticPr fontId="34"/>
  </si>
  <si>
    <t>電気工事</t>
    <rPh sb="0" eb="2">
      <t>デンキ</t>
    </rPh>
    <rPh sb="2" eb="4">
      <t>コウジ</t>
    </rPh>
    <phoneticPr fontId="34"/>
  </si>
  <si>
    <t>管工事</t>
    <rPh sb="0" eb="1">
      <t>カン</t>
    </rPh>
    <rPh sb="1" eb="3">
      <t>コウジ</t>
    </rPh>
    <phoneticPr fontId="34"/>
  </si>
  <si>
    <t>ﾀｲﾙ・れんが・ﾌﾞﾛｯｸ工事</t>
    <rPh sb="13" eb="15">
      <t>コウジ</t>
    </rPh>
    <phoneticPr fontId="34"/>
  </si>
  <si>
    <t>鋼構造物工事</t>
    <rPh sb="0" eb="1">
      <t>コウ</t>
    </rPh>
    <rPh sb="1" eb="4">
      <t>コウゾウブツ</t>
    </rPh>
    <rPh sb="4" eb="6">
      <t>コウジ</t>
    </rPh>
    <phoneticPr fontId="34"/>
  </si>
  <si>
    <t>２　企業の施工実績</t>
    <rPh sb="2" eb="4">
      <t>キギョウ</t>
    </rPh>
    <rPh sb="5" eb="7">
      <t>セコウ</t>
    </rPh>
    <rPh sb="7" eb="9">
      <t>ジッセキ</t>
    </rPh>
    <phoneticPr fontId="34"/>
  </si>
  <si>
    <t>鉄筋工事</t>
    <rPh sb="0" eb="2">
      <t>テッキン</t>
    </rPh>
    <rPh sb="2" eb="4">
      <t>コウジ</t>
    </rPh>
    <phoneticPr fontId="34"/>
  </si>
  <si>
    <t>１千万円以上の同種工事の実績あり</t>
    <rPh sb="1" eb="2">
      <t>チ</t>
    </rPh>
    <rPh sb="2" eb="4">
      <t>マンエン</t>
    </rPh>
    <rPh sb="4" eb="6">
      <t>イジョウ</t>
    </rPh>
    <rPh sb="7" eb="9">
      <t>ドウシュ</t>
    </rPh>
    <rPh sb="9" eb="11">
      <t>コウジ</t>
    </rPh>
    <rPh sb="12" eb="14">
      <t>ジッセキ</t>
    </rPh>
    <phoneticPr fontId="34"/>
  </si>
  <si>
    <t>舗装工事</t>
    <rPh sb="0" eb="2">
      <t>ホソウ</t>
    </rPh>
    <rPh sb="2" eb="4">
      <t>コウジ</t>
    </rPh>
    <phoneticPr fontId="34"/>
  </si>
  <si>
    <t>１千万円以上の工事の実績あり</t>
    <rPh sb="1" eb="4">
      <t>センマンエン</t>
    </rPh>
    <rPh sb="4" eb="6">
      <t>イジョウ</t>
    </rPh>
    <rPh sb="7" eb="9">
      <t>コウジ</t>
    </rPh>
    <rPh sb="10" eb="12">
      <t>ジッセキ</t>
    </rPh>
    <phoneticPr fontId="34"/>
  </si>
  <si>
    <t>しゅんせつ工事</t>
    <rPh sb="5" eb="7">
      <t>コウジ</t>
    </rPh>
    <phoneticPr fontId="34"/>
  </si>
  <si>
    <t>同種工事の実績あり</t>
    <rPh sb="0" eb="2">
      <t>ドウシュ</t>
    </rPh>
    <rPh sb="2" eb="4">
      <t>コウジ</t>
    </rPh>
    <rPh sb="5" eb="7">
      <t>ジッセキ</t>
    </rPh>
    <phoneticPr fontId="34"/>
  </si>
  <si>
    <t>板金工事</t>
    <rPh sb="0" eb="2">
      <t>バンキン</t>
    </rPh>
    <rPh sb="2" eb="4">
      <t>コウジ</t>
    </rPh>
    <phoneticPr fontId="34"/>
  </si>
  <si>
    <t>ｶﾞﾗｽ工事</t>
    <rPh sb="4" eb="6">
      <t>コウジ</t>
    </rPh>
    <phoneticPr fontId="34"/>
  </si>
  <si>
    <t>3保有資格</t>
    <rPh sb="1" eb="3">
      <t>ホユウ</t>
    </rPh>
    <rPh sb="3" eb="5">
      <t>シカク</t>
    </rPh>
    <phoneticPr fontId="34"/>
  </si>
  <si>
    <t>塗装工事</t>
    <rPh sb="0" eb="2">
      <t>トソウ</t>
    </rPh>
    <rPh sb="2" eb="4">
      <t>コウジ</t>
    </rPh>
    <phoneticPr fontId="34"/>
  </si>
  <si>
    <t>防水工事</t>
    <rPh sb="0" eb="2">
      <t>ボウスイ</t>
    </rPh>
    <rPh sb="2" eb="4">
      <t>コウジ</t>
    </rPh>
    <phoneticPr fontId="34"/>
  </si>
  <si>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4"/>
  </si>
  <si>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4"/>
  </si>
  <si>
    <t>内装仕上工事</t>
    <rPh sb="0" eb="2">
      <t>ナイソウ</t>
    </rPh>
    <rPh sb="2" eb="4">
      <t>シア</t>
    </rPh>
    <rPh sb="4" eb="6">
      <t>コウジ</t>
    </rPh>
    <phoneticPr fontId="34"/>
  </si>
  <si>
    <t>造園工事</t>
    <rPh sb="0" eb="2">
      <t>ゾウエン</t>
    </rPh>
    <rPh sb="2" eb="4">
      <t>コウジ</t>
    </rPh>
    <phoneticPr fontId="34"/>
  </si>
  <si>
    <t>1級造園施工管理技士</t>
    <rPh sb="1" eb="2">
      <t>キュウ</t>
    </rPh>
    <rPh sb="2" eb="4">
      <t>ゾウエン</t>
    </rPh>
    <rPh sb="4" eb="6">
      <t>セコウ</t>
    </rPh>
    <rPh sb="6" eb="8">
      <t>カンリ</t>
    </rPh>
    <rPh sb="8" eb="10">
      <t>ギシ</t>
    </rPh>
    <phoneticPr fontId="34"/>
  </si>
  <si>
    <t>2級造園施工管理技士</t>
    <rPh sb="1" eb="2">
      <t>キュウ</t>
    </rPh>
    <rPh sb="2" eb="4">
      <t>ゾウエン</t>
    </rPh>
    <rPh sb="4" eb="6">
      <t>セコウ</t>
    </rPh>
    <rPh sb="6" eb="8">
      <t>カンリ</t>
    </rPh>
    <rPh sb="8" eb="10">
      <t>ギシ</t>
    </rPh>
    <phoneticPr fontId="34"/>
  </si>
  <si>
    <t>機械器具設置工事</t>
    <rPh sb="0" eb="2">
      <t>キカイ</t>
    </rPh>
    <rPh sb="2" eb="4">
      <t>キグ</t>
    </rPh>
    <rPh sb="4" eb="6">
      <t>セッチ</t>
    </rPh>
    <rPh sb="6" eb="8">
      <t>コウジ</t>
    </rPh>
    <phoneticPr fontId="34"/>
  </si>
  <si>
    <t>1級電気工事施工管理技士</t>
    <rPh sb="1" eb="2">
      <t>キュウ</t>
    </rPh>
    <rPh sb="2" eb="4">
      <t>デンキ</t>
    </rPh>
    <rPh sb="4" eb="6">
      <t>コウジ</t>
    </rPh>
    <rPh sb="6" eb="8">
      <t>セコウ</t>
    </rPh>
    <rPh sb="8" eb="10">
      <t>カンリ</t>
    </rPh>
    <rPh sb="10" eb="12">
      <t>ギシ</t>
    </rPh>
    <phoneticPr fontId="34"/>
  </si>
  <si>
    <t>2級電気工事施工管理技士</t>
    <rPh sb="1" eb="2">
      <t>キュウ</t>
    </rPh>
    <rPh sb="2" eb="4">
      <t>デンキ</t>
    </rPh>
    <rPh sb="4" eb="6">
      <t>コウジ</t>
    </rPh>
    <rPh sb="6" eb="8">
      <t>セコウ</t>
    </rPh>
    <rPh sb="8" eb="10">
      <t>カンリ</t>
    </rPh>
    <rPh sb="10" eb="12">
      <t>ギシ</t>
    </rPh>
    <phoneticPr fontId="34"/>
  </si>
  <si>
    <t>熱絶縁工事</t>
    <rPh sb="0" eb="1">
      <t>ネツ</t>
    </rPh>
    <rPh sb="1" eb="3">
      <t>ゼツエン</t>
    </rPh>
    <rPh sb="3" eb="5">
      <t>コウジ</t>
    </rPh>
    <phoneticPr fontId="34"/>
  </si>
  <si>
    <t>1級管工事施工管理技士</t>
    <rPh sb="1" eb="2">
      <t>キュウ</t>
    </rPh>
    <rPh sb="2" eb="3">
      <t>カン</t>
    </rPh>
    <rPh sb="3" eb="5">
      <t>コウジ</t>
    </rPh>
    <rPh sb="5" eb="7">
      <t>セコウ</t>
    </rPh>
    <rPh sb="7" eb="9">
      <t>カンリ</t>
    </rPh>
    <rPh sb="9" eb="11">
      <t>ギシ</t>
    </rPh>
    <phoneticPr fontId="34"/>
  </si>
  <si>
    <t>2級管工事施工管理技士</t>
    <rPh sb="1" eb="2">
      <t>キュウ</t>
    </rPh>
    <rPh sb="2" eb="3">
      <t>カン</t>
    </rPh>
    <rPh sb="3" eb="5">
      <t>コウジ</t>
    </rPh>
    <rPh sb="5" eb="7">
      <t>セコウ</t>
    </rPh>
    <rPh sb="7" eb="9">
      <t>カンリ</t>
    </rPh>
    <rPh sb="9" eb="11">
      <t>ギシ</t>
    </rPh>
    <phoneticPr fontId="34"/>
  </si>
  <si>
    <t>電気通信工事</t>
    <rPh sb="0" eb="2">
      <t>デンキ</t>
    </rPh>
    <rPh sb="2" eb="4">
      <t>ツウシン</t>
    </rPh>
    <rPh sb="4" eb="6">
      <t>コウジ</t>
    </rPh>
    <phoneticPr fontId="34"/>
  </si>
  <si>
    <t>さく井工事</t>
    <rPh sb="2" eb="3">
      <t>イ</t>
    </rPh>
    <rPh sb="3" eb="5">
      <t>コウジ</t>
    </rPh>
    <phoneticPr fontId="34"/>
  </si>
  <si>
    <t>４　技術者の施工経験</t>
    <rPh sb="2" eb="4">
      <t>ギジュツ</t>
    </rPh>
    <rPh sb="4" eb="5">
      <t>シャ</t>
    </rPh>
    <rPh sb="6" eb="8">
      <t>セコウ</t>
    </rPh>
    <rPh sb="8" eb="10">
      <t>ケイケン</t>
    </rPh>
    <phoneticPr fontId="34"/>
  </si>
  <si>
    <t>建具工事</t>
    <rPh sb="0" eb="2">
      <t>タテグ</t>
    </rPh>
    <rPh sb="2" eb="4">
      <t>コウジ</t>
    </rPh>
    <phoneticPr fontId="34"/>
  </si>
  <si>
    <t>１千万円以上の同種工事の経験あり</t>
    <rPh sb="1" eb="4">
      <t>センマンエン</t>
    </rPh>
    <rPh sb="4" eb="6">
      <t>イジョウ</t>
    </rPh>
    <rPh sb="7" eb="9">
      <t>ドウシュ</t>
    </rPh>
    <rPh sb="9" eb="11">
      <t>コウジ</t>
    </rPh>
    <rPh sb="12" eb="14">
      <t>ケイケン</t>
    </rPh>
    <phoneticPr fontId="34"/>
  </si>
  <si>
    <t>水道施設工事</t>
    <rPh sb="0" eb="2">
      <t>スイドウ</t>
    </rPh>
    <rPh sb="2" eb="4">
      <t>シセツ</t>
    </rPh>
    <rPh sb="4" eb="6">
      <t>コウジ</t>
    </rPh>
    <phoneticPr fontId="34"/>
  </si>
  <si>
    <t>１千万円以上の工事の経験あり</t>
    <rPh sb="1" eb="4">
      <t>センマンエン</t>
    </rPh>
    <rPh sb="4" eb="6">
      <t>イジョウ</t>
    </rPh>
    <rPh sb="7" eb="9">
      <t>コウジ</t>
    </rPh>
    <rPh sb="10" eb="12">
      <t>ケイケン</t>
    </rPh>
    <phoneticPr fontId="34"/>
  </si>
  <si>
    <t>消防施設工事</t>
    <rPh sb="0" eb="2">
      <t>ショウボウ</t>
    </rPh>
    <rPh sb="2" eb="4">
      <t>シセツ</t>
    </rPh>
    <rPh sb="4" eb="6">
      <t>コウジ</t>
    </rPh>
    <phoneticPr fontId="34"/>
  </si>
  <si>
    <t>同種工事の経験あり</t>
    <rPh sb="0" eb="2">
      <t>ドウシュ</t>
    </rPh>
    <rPh sb="2" eb="4">
      <t>コウジ</t>
    </rPh>
    <rPh sb="5" eb="7">
      <t>ケイケン</t>
    </rPh>
    <phoneticPr fontId="34"/>
  </si>
  <si>
    <t>清掃施設工事</t>
    <rPh sb="0" eb="2">
      <t>セイソウ</t>
    </rPh>
    <rPh sb="2" eb="4">
      <t>シセツ</t>
    </rPh>
    <rPh sb="4" eb="6">
      <t>コウジ</t>
    </rPh>
    <phoneticPr fontId="34"/>
  </si>
  <si>
    <t>類似工事の経験あり</t>
    <rPh sb="0" eb="2">
      <t>ルイジ</t>
    </rPh>
    <rPh sb="2" eb="4">
      <t>コウジ</t>
    </rPh>
    <rPh sb="5" eb="7">
      <t>ケイケン</t>
    </rPh>
    <phoneticPr fontId="34"/>
  </si>
  <si>
    <t>解体工事</t>
    <rPh sb="0" eb="2">
      <t>カイタイ</t>
    </rPh>
    <rPh sb="2" eb="4">
      <t>コウジ</t>
    </rPh>
    <phoneticPr fontId="34"/>
  </si>
  <si>
    <t>６　優秀主任（監理）技術者の受賞（中間）</t>
    <rPh sb="17" eb="19">
      <t>チュウカン</t>
    </rPh>
    <phoneticPr fontId="34"/>
  </si>
  <si>
    <t>防 疫 協 定 に 基 づ く 防 疫 業 務  実 績 評 価 資 料</t>
    <phoneticPr fontId="6"/>
  </si>
  <si>
    <t>様式第２０号（評価項目算定用）【一括審査】</t>
    <rPh sb="16" eb="20">
      <t>イッカツシンサ</t>
    </rPh>
    <phoneticPr fontId="6"/>
  </si>
  <si>
    <t>防疫業務の概要</t>
    <rPh sb="0" eb="2">
      <t>ボウエキ</t>
    </rPh>
    <rPh sb="2" eb="4">
      <t>ギョウム</t>
    </rPh>
    <rPh sb="5" eb="7">
      <t>ガイヨウ</t>
    </rPh>
    <phoneticPr fontId="6"/>
  </si>
  <si>
    <t>防疫協定の名称</t>
    <phoneticPr fontId="6"/>
  </si>
  <si>
    <t>特定家畜伝染病発生時の防疫業務に関する協定書</t>
    <phoneticPr fontId="5"/>
  </si>
  <si>
    <t>防疫作業の種類</t>
    <phoneticPr fontId="6"/>
  </si>
  <si>
    <t>（例：高病原性鳥インフルエンザ等　）</t>
    <phoneticPr fontId="6"/>
  </si>
  <si>
    <t>防疫作業の
実施年月日</t>
    <phoneticPr fontId="6"/>
  </si>
  <si>
    <t>（例：令和　　年　　月　　日　～　令和　　年　　月　　日）</t>
    <phoneticPr fontId="6"/>
  </si>
  <si>
    <t>防疫作業の事実を確認できる証明書類</t>
    <phoneticPr fontId="6"/>
  </si>
  <si>
    <t>防疫作業の実施内容
（具体的に）</t>
    <phoneticPr fontId="6"/>
  </si>
  <si>
    <t>○○農場で確認された高病原性鳥インフルエンザの防疫措置作業</t>
    <phoneticPr fontId="5"/>
  </si>
  <si>
    <t>活動実績について評価の対象とする。</t>
    <phoneticPr fontId="5"/>
  </si>
  <si>
    <t>本書記載事項に虚偽のあった場合には、指名停止措置等を行うことがある。</t>
    <phoneticPr fontId="5"/>
  </si>
  <si>
    <t>やむを得ない事情（下請業者の変更等）がある場合は、発注者と協議のうえ、当該工事で指定した</t>
    <phoneticPr fontId="5"/>
  </si>
  <si>
    <t>登録基幹技能者に変更することができる。ただし、上記５の条件を満たすこと。</t>
    <phoneticPr fontId="5"/>
  </si>
  <si>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6"/>
  </si>
  <si>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6"/>
  </si>
  <si>
    <t>（例：令和元年東日本台風に基づく応急復旧工事、　平成　年　月　日　時　分発生地震（震度５）、大雨・洪水警報、暴風雪警報に基づく県道○○線パトロール）　</t>
    <phoneticPr fontId="6"/>
  </si>
  <si>
    <t>地域貢献の実績は、入札日の属する年度を除く直近５ケ年度において災害時の応急対策協定の要請により実施した</t>
    <phoneticPr fontId="6"/>
  </si>
  <si>
    <t>様式第１号【一括審査】</t>
    <rPh sb="0" eb="2">
      <t>ヨウシキ</t>
    </rPh>
    <rPh sb="2" eb="3">
      <t>ダイ</t>
    </rPh>
    <rPh sb="4" eb="5">
      <t>ゴウ</t>
    </rPh>
    <rPh sb="6" eb="10">
      <t>イッカツシンサ</t>
    </rPh>
    <phoneticPr fontId="34"/>
  </si>
  <si>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6"/>
  </si>
  <si>
    <t>（協定の協力要請に基づく実績であることを証明する書類で、協定締結団体等の活動証明書など）</t>
    <rPh sb="36" eb="38">
      <t>カツドウ</t>
    </rPh>
    <phoneticPr fontId="6"/>
  </si>
  <si>
    <t>（協定の協力要請に基づく実績であることを証明する書類で、協定締結団体等の活動証明書など）</t>
    <rPh sb="36" eb="38">
      <t>カツドウ</t>
    </rPh>
    <phoneticPr fontId="5"/>
  </si>
  <si>
    <t>81以上</t>
    <rPh sb="2" eb="4">
      <t>イジョウ</t>
    </rPh>
    <phoneticPr fontId="6"/>
  </si>
  <si>
    <t>R元</t>
    <rPh sb="1" eb="2">
      <t>モト</t>
    </rPh>
    <phoneticPr fontId="34"/>
  </si>
  <si>
    <t>R3</t>
    <phoneticPr fontId="34"/>
  </si>
  <si>
    <t>80点以上</t>
    <phoneticPr fontId="6"/>
  </si>
  <si>
    <t>78点以上80点未満</t>
    <phoneticPr fontId="6"/>
  </si>
  <si>
    <t>76点以上78点未満</t>
    <phoneticPr fontId="6"/>
  </si>
  <si>
    <t>74点以上76点未満</t>
    <phoneticPr fontId="6"/>
  </si>
  <si>
    <t>72点以上74点未満</t>
    <phoneticPr fontId="6"/>
  </si>
  <si>
    <t>若手又は女性技術者の配置</t>
    <rPh sb="0" eb="2">
      <t>ワカテ</t>
    </rPh>
    <rPh sb="2" eb="3">
      <t>マタ</t>
    </rPh>
    <rPh sb="4" eb="6">
      <t>ジョセイ</t>
    </rPh>
    <rPh sb="6" eb="9">
      <t>ギジュツシャ</t>
    </rPh>
    <rPh sb="10" eb="12">
      <t>ハイチ</t>
    </rPh>
    <phoneticPr fontId="34"/>
  </si>
  <si>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4"/>
  </si>
  <si>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4"/>
  </si>
  <si>
    <t>若手又は女性技術者の配置無し</t>
    <rPh sb="0" eb="2">
      <t>ワカテ</t>
    </rPh>
    <rPh sb="2" eb="3">
      <t>マタ</t>
    </rPh>
    <rPh sb="4" eb="6">
      <t>ジョセイ</t>
    </rPh>
    <rPh sb="6" eb="9">
      <t>ギジュツシャ</t>
    </rPh>
    <rPh sb="10" eb="12">
      <t>ハイチ</t>
    </rPh>
    <rPh sb="12" eb="13">
      <t>ナ</t>
    </rPh>
    <phoneticPr fontId="34"/>
  </si>
  <si>
    <t>「81点以上かつ工事件数５件以上」</t>
    <rPh sb="3" eb="6">
      <t>テンイジョウ</t>
    </rPh>
    <rPh sb="8" eb="12">
      <t>コウジケンスウ</t>
    </rPh>
    <rPh sb="13" eb="14">
      <t>ケン</t>
    </rPh>
    <rPh sb="14" eb="16">
      <t>イジョウ</t>
    </rPh>
    <phoneticPr fontId="34"/>
  </si>
  <si>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6"/>
  </si>
  <si>
    <t>工事成績評定点の合計</t>
    <rPh sb="0" eb="2">
      <t>コウジ</t>
    </rPh>
    <rPh sb="2" eb="4">
      <t>セイセキ</t>
    </rPh>
    <rPh sb="4" eb="6">
      <t>ヒョウテイ</t>
    </rPh>
    <rPh sb="6" eb="7">
      <t>テン</t>
    </rPh>
    <rPh sb="8" eb="10">
      <t>ゴウケイ</t>
    </rPh>
    <phoneticPr fontId="6"/>
  </si>
  <si>
    <t>(注)</t>
    <rPh sb="1" eb="2">
      <t>チュウ</t>
    </rPh>
    <phoneticPr fontId="34"/>
  </si>
  <si>
    <t>１　評価対象となるすべての工事について記載すること。</t>
    <phoneticPr fontId="34"/>
  </si>
  <si>
    <t>２　当該評価項目について実績を有しない場合は、本書の提出を要しない。</t>
  </si>
  <si>
    <t>３　受注金額の（　）は、共同企業体の場合の全体額を記入すること。</t>
    <rPh sb="2" eb="4">
      <t>ジュチュウ</t>
    </rPh>
    <phoneticPr fontId="34"/>
  </si>
  <si>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</si>
  <si>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</si>
  <si>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</si>
  <si>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評価された下請計画が履行されない場合には、工事成績評定点の減点、指名停止の措置を講じる。</t>
    <rPh sb="25" eb="28">
      <t>ヒョウテイテン</t>
    </rPh>
    <phoneticPr fontId="5"/>
  </si>
  <si>
    <t>　・ 茨城県内に本店を有する。又は茨城県内に支店等（営業所を含む）
　 　を有し、かつ県内建設業者との契約予定金額の合計が○○万円以上
　・ 茨城県内に支店等（営業所を含む）を有し、かつ県内建設業者との契約
　　 予定金額の合計が△△万円以上○○万円未満。又は県内建設業者と
　 　の契約予定金額の合計が○○万円以上。
　・ 茨城県内に支店等（営業所を含む）を有する。又は県内建設業者との
　　 契約予定金額の合計が△△万円以上○○万円未満。
　・ 上記以外</t>
    <rPh sb="45" eb="47">
      <t>ケンセツ</t>
    </rPh>
    <rPh sb="96" eb="98">
      <t>ケンセツ</t>
    </rPh>
    <rPh sb="133" eb="135">
      <t>ケンセツ</t>
    </rPh>
    <rPh sb="190" eb="192">
      <t>ケンセツ</t>
    </rPh>
    <phoneticPr fontId="5"/>
  </si>
  <si>
    <t xml:space="preserve">　・ 県内建設業者との契約予定金額の合計が○○万円以上
　・ 県内建設業者との契約予定金額の合計が△△万円以上○○万円未満
　・ 上記以外
</t>
    <rPh sb="5" eb="7">
      <t>ケンセツ</t>
    </rPh>
    <rPh sb="34" eb="36">
      <t>ケンセツ</t>
    </rPh>
    <phoneticPr fontId="5"/>
  </si>
  <si>
    <t>新規雇用した従業員の雇用前（過去）の勤務先が、入札参加者（共同企業体の場合は代表構成員又は</t>
    <rPh sb="38" eb="43">
      <t>ダイヒョウコウセイイン</t>
    </rPh>
    <rPh sb="43" eb="44">
      <t>マタ</t>
    </rPh>
    <phoneticPr fontId="6"/>
  </si>
  <si>
    <t>構成員のいずれか）と同一企業又は、資本もしくは人事面において関連がある企業の場合は評価対</t>
    <rPh sb="0" eb="3">
      <t>コウセイイン</t>
    </rPh>
    <rPh sb="14" eb="15">
      <t>マタ</t>
    </rPh>
    <phoneticPr fontId="6"/>
  </si>
  <si>
    <t>若　手　又　は　女　性　技　術　者　の　配　置</t>
    <rPh sb="4" eb="5">
      <t>マタ</t>
    </rPh>
    <rPh sb="8" eb="9">
      <t>オンナ</t>
    </rPh>
    <rPh sb="10" eb="11">
      <t>セイ</t>
    </rPh>
    <phoneticPr fontId="6"/>
  </si>
  <si>
    <t>若手又は女性技術者の配置</t>
    <rPh sb="2" eb="3">
      <t>マタ</t>
    </rPh>
    <rPh sb="4" eb="6">
      <t>ジョセイ</t>
    </rPh>
    <phoneticPr fontId="6"/>
  </si>
  <si>
    <t>若手又は女性技術者名</t>
    <rPh sb="2" eb="3">
      <t>マタ</t>
    </rPh>
    <rPh sb="4" eb="6">
      <t>ジョセイ</t>
    </rPh>
    <phoneticPr fontId="5"/>
  </si>
  <si>
    <t>評価対象となる若手又は女性技術者を配置しない場合は、本書の提出を要しない。</t>
    <rPh sb="9" eb="10">
      <t>マタ</t>
    </rPh>
    <rPh sb="11" eb="13">
      <t>ジョセイ</t>
    </rPh>
    <phoneticPr fontId="5"/>
  </si>
  <si>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5"/>
  </si>
  <si>
    <t>直接的かつ恒常的な雇用関係があり、入札公告日以前に３ケ月以上の雇用関係がある者とする。</t>
    <rPh sb="0" eb="3">
      <t>チョクセツテキ</t>
    </rPh>
    <phoneticPr fontId="5"/>
  </si>
  <si>
    <t>当該工事の業種区分に該当する主任（監理）技術者の資格要件を有する若手又は女性技術者を現場代理人</t>
    <rPh sb="34" eb="35">
      <t>マタ</t>
    </rPh>
    <rPh sb="36" eb="38">
      <t>ジョセイ</t>
    </rPh>
    <rPh sb="38" eb="41">
      <t>ギジュツシャ</t>
    </rPh>
    <phoneticPr fontId="5"/>
  </si>
  <si>
    <t>として配置する場合は、保有資格要件の内容を記入のうえ、資格を有することを証明する資料を添付すること。</t>
    <phoneticPr fontId="5"/>
  </si>
  <si>
    <t>　なお、主任（監理）技術者の資格要件は、建設業法第7条第2号、同法第15条第2号に</t>
    <phoneticPr fontId="5"/>
  </si>
  <si>
    <t>及び主任（監理）技術者について、複数（それぞれ３名まで）の者を配置予定の若手又は女性技術者とすること</t>
    <rPh sb="38" eb="39">
      <t>マタ</t>
    </rPh>
    <rPh sb="40" eb="42">
      <t>ジョセイ</t>
    </rPh>
    <phoneticPr fontId="5"/>
  </si>
  <si>
    <t>技術者の評価点については、最も低い評価を受けたものをもって算定する。なお、落札者は、落札者決定から</t>
    <phoneticPr fontId="5"/>
  </si>
  <si>
    <t>契約前までの間に１名を選択するものとする。</t>
    <phoneticPr fontId="5"/>
  </si>
  <si>
    <t>提出すること。なお、やむを得ない事情により、現場代理人等（本書に記載した若手又は女性技術者）が変更</t>
    <rPh sb="38" eb="39">
      <t>マタ</t>
    </rPh>
    <rPh sb="40" eb="42">
      <t>ジョセイ</t>
    </rPh>
    <phoneticPr fontId="5"/>
  </si>
  <si>
    <t>になる場合は、評価を受けた若手又は女性技術者と同等の評価を得られる技術者を配置することができる。</t>
    <rPh sb="15" eb="16">
      <t>マタ</t>
    </rPh>
    <rPh sb="17" eb="19">
      <t>ジョセイ</t>
    </rPh>
    <phoneticPr fontId="5"/>
  </si>
  <si>
    <t>【製作工と架設工（現場据付工）の工種がある場合は、それぞれ別の技術者（評価を受けた若手又は女性</t>
    <rPh sb="43" eb="44">
      <t>マタ</t>
    </rPh>
    <rPh sb="45" eb="47">
      <t>ジョセイ</t>
    </rPh>
    <phoneticPr fontId="5"/>
  </si>
  <si>
    <t>技術者と同等の評価を得られる技術者）を配置することができる。】</t>
    <rPh sb="0" eb="3">
      <t>ギジュツシャ</t>
    </rPh>
    <rPh sb="1" eb="2">
      <t>ジュツ</t>
    </rPh>
    <phoneticPr fontId="5"/>
  </si>
  <si>
    <t>本書どおりの履行がなされなかった場合には、工事成績評定点を減ずる措置を行う。</t>
    <rPh sb="25" eb="27">
      <t>ヒョウテイ</t>
    </rPh>
    <phoneticPr fontId="5"/>
  </si>
  <si>
    <t>登録基幹技能者講習の
職種</t>
    <rPh sb="11" eb="13">
      <t>ショクシュ</t>
    </rPh>
    <phoneticPr fontId="5"/>
  </si>
  <si>
    <t>登録○○基幹技能者
（又は登録○○基幹技能者）</t>
    <rPh sb="12" eb="13">
      <t>マタ</t>
    </rPh>
    <phoneticPr fontId="5"/>
  </si>
  <si>
    <t>本書には、当該工事で指定した職種の登録基幹技能者が複数の場合は、職種を複数記載する</t>
    <rPh sb="32" eb="34">
      <t>ショクシュ</t>
    </rPh>
    <phoneticPr fontId="5"/>
  </si>
  <si>
    <t>ことを可能とする。本書を提出し工事を落札した者は、そのうち１職種以上の登録基幹技能者</t>
    <rPh sb="30" eb="32">
      <t>ショクシュ</t>
    </rPh>
    <phoneticPr fontId="5"/>
  </si>
  <si>
    <t>受けていれば評価対象とする。</t>
    <phoneticPr fontId="5"/>
  </si>
  <si>
    <t>受注者の責めにより、本書どおりの履行がなされなかった場合には、工事成績評定点を減ずる措置を行う。</t>
    <rPh sb="35" eb="37">
      <t>ヒョウテイ</t>
    </rPh>
    <phoneticPr fontId="5"/>
  </si>
  <si>
    <t>ＩＣＴ活用促進工事（土工・作業土工（床掘））又はＩＣＴ活用促進工事（舗装工）のいずれかで、ＩＣＴ施工技術を</t>
    <rPh sb="13" eb="17">
      <t>サギョウドコウ</t>
    </rPh>
    <rPh sb="18" eb="20">
      <t>トコボリ</t>
    </rPh>
    <rPh sb="22" eb="23">
      <t>マタ</t>
    </rPh>
    <phoneticPr fontId="5"/>
  </si>
  <si>
    <t>活用する場合に評価の対象とする。</t>
    <phoneticPr fontId="5"/>
  </si>
  <si>
    <t>　ＩＣＴ建設機械による施工において、以下に示す方法で、出来形管理及び品質管理を実施
　　ア 出来形管理
　　　・空中写真測量（無人航空機）を用いた出来形管理
　　　・ＲＴＫ－ＧＮＳＳを用いた出来形管理　
　　　・無人航空機搭載型レーザースキャナーを用いた出来形管理
　　　・地上型レーザースキャナーを用いた出来形管理
　　　・トータルステーション等光波方式を用いた出来形管理
　　　・トータルステーション（ノンプリズム方式）を用いた出来形管理
　　　・地上移動体搭載型レーザースキャナーを用いた出来形管理
　　　・その他の３次元計測技術を用いた出来形管理
　　イ 品質管理 　※ＩＣＴ土工・作業土工（床掘）のみ対象
　　　・ＴＳ・ＧＮＳＳを用いた締固め回数管理による品質管理</t>
    <rPh sb="295" eb="299">
      <t>サギョウドコウ</t>
    </rPh>
    <rPh sb="300" eb="302">
      <t>トコボリ</t>
    </rPh>
    <phoneticPr fontId="5"/>
  </si>
  <si>
    <t>以下から選択して３次元起工測量を実施　　※ア･オ･カはＩＣＴ土工・作業土工（床掘）のみ対象
　　ア 空中写真測量（無人航空機）を用いた起工測量
　　イ 地上型レーザースキャナーを用いた起工測量
　　ウ トータルステーション等光波方式を用いた起工測量
　　エ トータルステーション（ノンプリズム方式）を用いた起工測量
　　オ ＲＴＫ－ＧＮＳＳを用いた起工測量
　　カ 無人航空機搭載型レーザースキャナーを用いた起工測量
　　キ 地上移動体搭載型レーザースキャナーを用いた起工測量
　　ク その他の３次元計測技術を用いた起工測量</t>
    <phoneticPr fontId="5"/>
  </si>
  <si>
    <r>
      <t>　３次元設計データを用いて、以下に示すＩＣＴ建設機械を作業に応じて
　選択して施工を実施する。
　　ア ３次元ＭＣまたは３次元ＭＧブルドーザ　（３次元ＭＧ建機は</t>
    </r>
    <r>
      <rPr>
        <sz val="6"/>
        <rFont val="ＭＳ Ｐ明朝"/>
        <family val="1"/>
        <charset val="128"/>
      </rPr>
      <t>ＩＣＴ土工・作業土工（床掘）のみ</t>
    </r>
    <r>
      <rPr>
        <sz val="8"/>
        <rFont val="ＭＳ Ｐ明朝"/>
        <family val="1"/>
        <charset val="128"/>
      </rPr>
      <t>対象）
　　イ ３次元ＭＣまたは３次元ＭＧバックホウ　（ＩＣＴ土工・作業土工（床掘）のみ対象）
　　ウ ３次元ＭＣモーターグレーダ　　　　　　（ＩＣＴ舗装工のみ対象）
　　　※ＭＣ：「マシンコントロール」の略称、ＭＧ：「マシンガイダンス」の略称</t>
    </r>
    <rPh sb="130" eb="134">
      <t>サギョウドコウ</t>
    </rPh>
    <rPh sb="135" eb="137">
      <t>トコボリ</t>
    </rPh>
    <phoneticPr fontId="5"/>
  </si>
  <si>
    <t>あればよい。</t>
    <phoneticPr fontId="5"/>
  </si>
  <si>
    <t>茨城県と締結している防疫協定に基づき行った防疫業務の実績について記載すること。なお、記載する実績は</t>
    <phoneticPr fontId="6"/>
  </si>
  <si>
    <t>１件でよい。</t>
    <phoneticPr fontId="5"/>
  </si>
  <si>
    <t>受注形態が特定建設工事共同企業体の場合は、代表構成員又は構成員のいずれかの実績で良い。</t>
    <rPh sb="21" eb="27">
      <t>ダイヒョウコウセイインマタ</t>
    </rPh>
    <phoneticPr fontId="6"/>
  </si>
  <si>
    <t>受注形態が特定建設工事協同企業体の場合は、代表構成員又は構成員のいずれかが認定を</t>
    <phoneticPr fontId="5"/>
  </si>
  <si>
    <t>受注形態が特定建設工事協同企業体の場合は、代表構成員又は構成員のいずれかの活動証明書が</t>
    <phoneticPr fontId="5"/>
  </si>
  <si>
    <t>要　　　件</t>
    <rPh sb="0" eb="1">
      <t>ヨウ</t>
    </rPh>
    <rPh sb="4" eb="5">
      <t>ケン</t>
    </rPh>
    <phoneticPr fontId="5"/>
  </si>
  <si>
    <t>　　若年者（３５歳未満）　・　　　女性</t>
    <rPh sb="2" eb="5">
      <t>ジャクネンシャ</t>
    </rPh>
    <rPh sb="8" eb="11">
      <t>サイミマン</t>
    </rPh>
    <rPh sb="17" eb="19">
      <t>ジョセイ</t>
    </rPh>
    <phoneticPr fontId="5"/>
  </si>
  <si>
    <r>
      <t>災害時地域貢献の実績内容を確認できるように記載すること。また、</t>
    </r>
    <r>
      <rPr>
        <u/>
        <sz val="9"/>
        <rFont val="ＭＳ Ｐ明朝"/>
        <family val="1"/>
        <charset val="128"/>
      </rPr>
      <t>実績を証明する書類を添付すること。</t>
    </r>
    <phoneticPr fontId="6"/>
  </si>
  <si>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6"/>
  </si>
  <si>
    <r>
      <t>主催者の参加証明等）で確認できるものに限る。</t>
    </r>
    <r>
      <rPr>
        <u/>
        <sz val="9"/>
        <rFont val="ＭＳ Ｐ明朝"/>
        <family val="1"/>
        <charset val="128"/>
      </rPr>
      <t>また、活動を証明する書類を添付すること。</t>
    </r>
    <phoneticPr fontId="6"/>
  </si>
  <si>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5"/>
  </si>
  <si>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5"/>
  </si>
  <si>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5"/>
  </si>
  <si>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5"/>
  </si>
  <si>
    <r>
      <t>一部の施工プロセスで活用する場合の組み合わせの例［</t>
    </r>
    <r>
      <rPr>
        <u/>
        <sz val="9"/>
        <rFont val="ＭＳ Ｐ明朝"/>
        <family val="1"/>
        <charset val="128"/>
      </rPr>
      <t>(1)＋(2)</t>
    </r>
    <r>
      <rPr>
        <sz val="9"/>
        <rFont val="ＭＳ Ｐ明朝"/>
        <family val="1"/>
        <charset val="128"/>
      </rPr>
      <t>、</t>
    </r>
    <r>
      <rPr>
        <u/>
        <sz val="9"/>
        <rFont val="ＭＳ Ｐ明朝"/>
        <family val="1"/>
        <charset val="128"/>
      </rPr>
      <t>(1)＋(2)＋(3)</t>
    </r>
    <r>
      <rPr>
        <sz val="9"/>
        <rFont val="ＭＳ Ｐ明朝"/>
        <family val="1"/>
        <charset val="128"/>
      </rPr>
      <t>、</t>
    </r>
    <r>
      <rPr>
        <u/>
        <sz val="9"/>
        <rFont val="ＭＳ Ｐ明朝"/>
        <family val="1"/>
        <charset val="128"/>
      </rPr>
      <t xml:space="preserve"> (1)＋(2)＋(4)＋(5)</t>
    </r>
    <r>
      <rPr>
        <sz val="9"/>
        <rFont val="ＭＳ Ｐ明朝"/>
        <family val="1"/>
        <charset val="128"/>
      </rPr>
      <t>］</t>
    </r>
    <phoneticPr fontId="5"/>
  </si>
  <si>
    <r>
      <t>防疫業務の実績は、入札日の属する年度を除く直近の過去２ヶ年度のいずれかの防疫業務の実績とし、</t>
    </r>
    <r>
      <rPr>
        <u/>
        <sz val="9"/>
        <rFont val="ＭＳ Ｐ明朝"/>
        <family val="1"/>
        <charset val="128"/>
      </rPr>
      <t>協定に基づく</t>
    </r>
    <phoneticPr fontId="5"/>
  </si>
  <si>
    <r>
      <t>防疫業務の実績内容を確認できるように記載すること。また、</t>
    </r>
    <r>
      <rPr>
        <u/>
        <sz val="9"/>
        <rFont val="ＭＳ Ｐ明朝"/>
        <family val="1"/>
        <charset val="128"/>
      </rPr>
      <t>実績を証明する書類を添付すること。</t>
    </r>
    <phoneticPr fontId="5"/>
  </si>
  <si>
    <t>水道事務所長表彰の受賞有り</t>
    <rPh sb="0" eb="2">
      <t>スイドウ</t>
    </rPh>
    <rPh sb="2" eb="4">
      <t>ジム</t>
    </rPh>
    <rPh sb="4" eb="6">
      <t>ショチョウ</t>
    </rPh>
    <rPh sb="6" eb="8">
      <t>ヒョウショウ</t>
    </rPh>
    <rPh sb="9" eb="11">
      <t>ジュショウ</t>
    </rPh>
    <rPh sb="11" eb="12">
      <t>アリ</t>
    </rPh>
    <phoneticPr fontId="34"/>
  </si>
  <si>
    <t>受賞無し</t>
    <rPh sb="0" eb="2">
      <t>ジュショウ</t>
    </rPh>
    <rPh sb="2" eb="3">
      <t>ナ</t>
    </rPh>
    <phoneticPr fontId="34"/>
  </si>
  <si>
    <t>（県に対する地域貢献（災害活動）実績）</t>
    <rPh sb="3" eb="4">
      <t>タイ</t>
    </rPh>
    <phoneticPr fontId="6"/>
  </si>
  <si>
    <t>当該評価項目について実績を要しない場合は、本書の提出を要しない。</t>
    <rPh sb="0" eb="2">
      <t>トウガイ</t>
    </rPh>
    <rPh sb="2" eb="4">
      <t>ヒョウカ</t>
    </rPh>
    <rPh sb="4" eb="6">
      <t>コウモク</t>
    </rPh>
    <rPh sb="10" eb="12">
      <t>ジッセキ</t>
    </rPh>
    <rPh sb="13" eb="14">
      <t>ヨウ</t>
    </rPh>
    <rPh sb="17" eb="19">
      <t>バアイ</t>
    </rPh>
    <rPh sb="21" eb="23">
      <t>ホンショ</t>
    </rPh>
    <rPh sb="24" eb="26">
      <t>テイシュツ</t>
    </rPh>
    <rPh sb="27" eb="28">
      <t>ヨウ</t>
    </rPh>
    <phoneticPr fontId="5"/>
  </si>
  <si>
    <t>茨城県と締結している災害時の応急対策協定による要請に基づき行った災害時地域貢献（災害活動）の実績につ</t>
    <rPh sb="0" eb="3">
      <t>イバラキケン</t>
    </rPh>
    <rPh sb="4" eb="6">
      <t>テイケツ</t>
    </rPh>
    <rPh sb="10" eb="13">
      <t>サイガイジ</t>
    </rPh>
    <rPh sb="14" eb="16">
      <t>オウキュウ</t>
    </rPh>
    <rPh sb="16" eb="18">
      <t>タイサク</t>
    </rPh>
    <rPh sb="18" eb="20">
      <t>キョウテイ</t>
    </rPh>
    <rPh sb="23" eb="25">
      <t>ヨウセイ</t>
    </rPh>
    <rPh sb="26" eb="27">
      <t>モト</t>
    </rPh>
    <rPh sb="29" eb="30">
      <t>オコナ</t>
    </rPh>
    <rPh sb="32" eb="35">
      <t>サイガイジ</t>
    </rPh>
    <rPh sb="35" eb="37">
      <t>チイキ</t>
    </rPh>
    <rPh sb="37" eb="39">
      <t>コウケン</t>
    </rPh>
    <rPh sb="40" eb="42">
      <t>サイガイ</t>
    </rPh>
    <rPh sb="42" eb="44">
      <t>カツドウ</t>
    </rPh>
    <rPh sb="46" eb="48">
      <t>ジッセキ</t>
    </rPh>
    <phoneticPr fontId="6"/>
  </si>
  <si>
    <t>いて記載すること。なお、記載する実績は１件でよい。</t>
    <rPh sb="2" eb="4">
      <t>キサイ</t>
    </rPh>
    <rPh sb="12" eb="14">
      <t>キサイ</t>
    </rPh>
    <rPh sb="16" eb="18">
      <t>ジッセキ</t>
    </rPh>
    <rPh sb="20" eb="21">
      <t>ケン</t>
    </rPh>
    <phoneticPr fontId="6"/>
  </si>
  <si>
    <t>４</t>
    <phoneticPr fontId="5"/>
  </si>
  <si>
    <t>地 域 活 動 （ボ ラ ン テ ィ ア）実 績 評 価 資 料</t>
    <rPh sb="0" eb="1">
      <t>チ</t>
    </rPh>
    <rPh sb="2" eb="3">
      <t>イキ</t>
    </rPh>
    <rPh sb="4" eb="5">
      <t>カツ</t>
    </rPh>
    <rPh sb="6" eb="7">
      <t>ドウ</t>
    </rPh>
    <rPh sb="21" eb="22">
      <t>ジツ</t>
    </rPh>
    <rPh sb="23" eb="24">
      <t>イサオ</t>
    </rPh>
    <rPh sb="25" eb="26">
      <t>ヒョウ</t>
    </rPh>
    <rPh sb="27" eb="28">
      <t>アタイ</t>
    </rPh>
    <rPh sb="29" eb="30">
      <t>シ</t>
    </rPh>
    <rPh sb="31" eb="32">
      <t>リョウ</t>
    </rPh>
    <phoneticPr fontId="6"/>
  </si>
  <si>
    <t>茨城県農林水産部畜産課
　○○協会</t>
    <rPh sb="3" eb="5">
      <t>ノウリン</t>
    </rPh>
    <rPh sb="5" eb="8">
      <t>スイサンブ</t>
    </rPh>
    <phoneticPr fontId="6"/>
  </si>
  <si>
    <t>茨城県農林水産部畜産課が発行する災害活動証明書</t>
    <rPh sb="0" eb="3">
      <t>イバラキケン</t>
    </rPh>
    <rPh sb="3" eb="5">
      <t>ノウリン</t>
    </rPh>
    <rPh sb="5" eb="8">
      <t>スイサンブ</t>
    </rPh>
    <phoneticPr fontId="5"/>
  </si>
  <si>
    <t>様式第９号（評価項目算定用）【一括審査】</t>
    <rPh sb="15" eb="19">
      <t>イッカツシンサ</t>
    </rPh>
    <phoneticPr fontId="6"/>
  </si>
  <si>
    <t>登録基幹技能者の配置</t>
    <rPh sb="0" eb="2">
      <t>トウロク</t>
    </rPh>
    <rPh sb="2" eb="4">
      <t>キカン</t>
    </rPh>
    <rPh sb="4" eb="7">
      <t>ギノウシャ</t>
    </rPh>
    <phoneticPr fontId="6"/>
  </si>
  <si>
    <r>
      <t>他工事と兼務する場合は評価の対象外</t>
    </r>
    <r>
      <rPr>
        <u/>
        <sz val="9"/>
        <color rgb="FFFF0000"/>
        <rFont val="ＭＳ Ｐ明朝"/>
        <family val="1"/>
        <charset val="128"/>
      </rPr>
      <t>（製作工における兼務は除く）</t>
    </r>
    <r>
      <rPr>
        <u/>
        <sz val="9"/>
        <rFont val="ＭＳ Ｐ明朝"/>
        <family val="1"/>
        <charset val="128"/>
      </rPr>
      <t>とする。</t>
    </r>
    <rPh sb="18" eb="20">
      <t>セイサク</t>
    </rPh>
    <rPh sb="20" eb="21">
      <t>コウ</t>
    </rPh>
    <rPh sb="25" eb="27">
      <t>ケンム</t>
    </rPh>
    <rPh sb="28" eb="29">
      <t>ノゾ</t>
    </rPh>
    <phoneticPr fontId="5"/>
  </si>
  <si>
    <t>工事名①：</t>
    <rPh sb="0" eb="3">
      <t>コウジメイ</t>
    </rPh>
    <phoneticPr fontId="5"/>
  </si>
  <si>
    <t>工事名②：</t>
    <rPh sb="0" eb="3">
      <t>コウジメイ</t>
    </rPh>
    <phoneticPr fontId="5"/>
  </si>
  <si>
    <t>工事名③：</t>
    <rPh sb="0" eb="3">
      <t>コウジメイ</t>
    </rPh>
    <phoneticPr fontId="5"/>
  </si>
  <si>
    <t>工事名④：</t>
    <rPh sb="0" eb="3">
      <t>コウジメイ</t>
    </rPh>
    <phoneticPr fontId="5"/>
  </si>
  <si>
    <t>工事名⑤：</t>
    <rPh sb="0" eb="3">
      <t>コウジメイ</t>
    </rPh>
    <phoneticPr fontId="5"/>
  </si>
  <si>
    <t>工事場所：</t>
    <rPh sb="0" eb="1">
      <t>コウ</t>
    </rPh>
    <rPh sb="1" eb="2">
      <t>コト</t>
    </rPh>
    <rPh sb="2" eb="3">
      <t>バ</t>
    </rPh>
    <rPh sb="3" eb="4">
      <t>ショ</t>
    </rPh>
    <phoneticPr fontId="34"/>
  </si>
  <si>
    <t>全ての施工プロセスで活用する（５プロセス）</t>
    <rPh sb="0" eb="1">
      <t>スベ</t>
    </rPh>
    <rPh sb="3" eb="5">
      <t>セコウ</t>
    </rPh>
    <rPh sb="10" eb="12">
      <t>カツヨウ</t>
    </rPh>
    <phoneticPr fontId="34"/>
  </si>
  <si>
    <t>一部の施工プロセスで活用する（４プロセス）</t>
    <rPh sb="0" eb="2">
      <t>イチブ</t>
    </rPh>
    <rPh sb="3" eb="5">
      <t>セコウ</t>
    </rPh>
    <rPh sb="10" eb="12">
      <t>カツヨウ</t>
    </rPh>
    <phoneticPr fontId="34"/>
  </si>
  <si>
    <t>一部の施工プロセスで活用する（１～３プロセス）</t>
    <rPh sb="0" eb="2">
      <t>イチブ</t>
    </rPh>
    <rPh sb="3" eb="5">
      <t>セコウ</t>
    </rPh>
    <rPh sb="10" eb="12">
      <t>カツヨウ</t>
    </rPh>
    <phoneticPr fontId="34"/>
  </si>
  <si>
    <t>中間点2</t>
    <rPh sb="0" eb="3">
      <t>チュウカンテン</t>
    </rPh>
    <phoneticPr fontId="5"/>
  </si>
  <si>
    <t>中間点1</t>
    <rPh sb="0" eb="2">
      <t>チュウカン</t>
    </rPh>
    <rPh sb="2" eb="3">
      <t>テン</t>
    </rPh>
    <phoneticPr fontId="34"/>
  </si>
  <si>
    <t>訓練</t>
    <rPh sb="0" eb="2">
      <t>クンレン</t>
    </rPh>
    <phoneticPr fontId="34"/>
  </si>
  <si>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6"/>
  </si>
  <si>
    <t>特別簡易型(Ⅱ) ・県内外型・橋梁上部工事（架設）</t>
    <rPh sb="12" eb="13">
      <t>ガイ</t>
    </rPh>
    <rPh sb="15" eb="17">
      <t>キョウリョウ</t>
    </rPh>
    <rPh sb="17" eb="19">
      <t>ジョウブ</t>
    </rPh>
    <rPh sb="19" eb="21">
      <t>コウジ</t>
    </rPh>
    <rPh sb="22" eb="24">
      <t>カセツ</t>
    </rPh>
    <phoneticPr fontId="6"/>
  </si>
  <si>
    <t>簡易型 ・県内外型・橋梁上部工事（架設）</t>
    <rPh sb="0" eb="3">
      <t>カンイガタ</t>
    </rPh>
    <rPh sb="7" eb="8">
      <t>ガイ</t>
    </rPh>
    <rPh sb="10" eb="12">
      <t>キョウリョウ</t>
    </rPh>
    <rPh sb="12" eb="14">
      <t>ジョウブ</t>
    </rPh>
    <rPh sb="14" eb="16">
      <t>コウジ</t>
    </rPh>
    <rPh sb="17" eb="19">
      <t>カセツ</t>
    </rPh>
    <phoneticPr fontId="6"/>
  </si>
  <si>
    <t>特別簡易型(Ⅱ) ・県内外型・橋梁上部工事（製作のみ）</t>
    <rPh sb="12" eb="13">
      <t>ガイ</t>
    </rPh>
    <rPh sb="15" eb="17">
      <t>キョウリョウ</t>
    </rPh>
    <rPh sb="17" eb="19">
      <t>ジョウブ</t>
    </rPh>
    <rPh sb="19" eb="21">
      <t>コウジ</t>
    </rPh>
    <rPh sb="22" eb="24">
      <t>セイサク</t>
    </rPh>
    <phoneticPr fontId="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</si>
  <si>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6"/>
  </si>
  <si>
    <t>特別簡易型(Ⅱ) ・県外型・橋梁上部工事（架設）</t>
    <rPh sb="11" eb="12">
      <t>ガイ</t>
    </rPh>
    <rPh sb="14" eb="16">
      <t>キョウリョウ</t>
    </rPh>
    <rPh sb="16" eb="18">
      <t>ジョウブ</t>
    </rPh>
    <rPh sb="18" eb="20">
      <t>コウジ</t>
    </rPh>
    <rPh sb="21" eb="23">
      <t>カセツ</t>
    </rPh>
    <phoneticPr fontId="6"/>
  </si>
  <si>
    <t>簡易型 ・県外型・橋梁上部工事（架設）</t>
    <rPh sb="0" eb="3">
      <t>カンイガタ</t>
    </rPh>
    <rPh sb="6" eb="7">
      <t>ガイ</t>
    </rPh>
    <rPh sb="9" eb="11">
      <t>キョウリョウ</t>
    </rPh>
    <rPh sb="11" eb="13">
      <t>ジョウブ</t>
    </rPh>
    <rPh sb="13" eb="15">
      <t>コウジ</t>
    </rPh>
    <rPh sb="16" eb="18">
      <t>カセツ</t>
    </rPh>
    <phoneticPr fontId="6"/>
  </si>
  <si>
    <t>R4</t>
    <phoneticPr fontId="34"/>
  </si>
  <si>
    <t>特別簡易型(Ⅱ) ・県外型・橋梁上部工事（製作のみ）</t>
    <rPh sb="11" eb="12">
      <t>ガイ</t>
    </rPh>
    <rPh sb="14" eb="16">
      <t>キョウリョウ</t>
    </rPh>
    <rPh sb="16" eb="18">
      <t>ジョウブ</t>
    </rPh>
    <rPh sb="18" eb="20">
      <t>コウジ</t>
    </rPh>
    <rPh sb="21" eb="23">
      <t>セイサク</t>
    </rPh>
    <phoneticPr fontId="6"/>
  </si>
  <si>
    <t>R5</t>
    <phoneticPr fontId="34"/>
  </si>
  <si>
    <t>「80～81点未満」又は「78～80点未満の工事件数5件以上」</t>
    <rPh sb="22" eb="26">
      <t>コウジケンスウ</t>
    </rPh>
    <phoneticPr fontId="6"/>
  </si>
  <si>
    <t>「78～80点未満」又は「76～78点未満の工事件数5件以上」</t>
    <rPh sb="22" eb="26">
      <t>コウジケンスウ</t>
    </rPh>
    <phoneticPr fontId="6"/>
  </si>
  <si>
    <t>「76～78点未満」又は「74～76点未満の工事件数5件以上」</t>
    <rPh sb="22" eb="26">
      <t>コウジケンスウ</t>
    </rPh>
    <phoneticPr fontId="6"/>
  </si>
  <si>
    <t>「74～76点未満」又は「72～74点未満の工事件数5件以上」</t>
    <rPh sb="22" eb="26">
      <t>コウジケンスウ</t>
    </rPh>
    <phoneticPr fontId="6"/>
  </si>
  <si>
    <t>「72～74点未満」又は「70～72点未満の工事件数5件以上」</t>
    <rPh sb="22" eb="26">
      <t>コウジケンスウ</t>
    </rPh>
    <phoneticPr fontId="6"/>
  </si>
  <si>
    <t>本工事に主任技術者又は監理技術者（特例監理技術者、又は専任特例の場合の監理技術者含む）</t>
    <rPh sb="17" eb="19">
      <t>とくれい</t>
    </rPh>
    <rPh sb="19" eb="21">
      <t>かんり</t>
    </rPh>
    <rPh sb="21" eb="24">
      <t>ぎじゅつしゃ</t>
    </rPh>
    <rPh sb="25" eb="26">
      <t>また</t>
    </rPh>
    <rPh sb="27" eb="29">
      <t>せんにん</t>
    </rPh>
    <rPh sb="29" eb="31">
      <t>とくれい</t>
    </rPh>
    <rPh sb="32" eb="34">
      <t>ばあい</t>
    </rPh>
    <rPh sb="35" eb="37">
      <t>かんり</t>
    </rPh>
    <rPh sb="37" eb="40">
      <t>ぎじゅつしゃ</t>
    </rPh>
    <rPh sb="40" eb="41">
      <t>ふく</t>
    </rPh>
    <phoneticPr fontId="23" type="Hiragana"/>
  </si>
  <si>
    <t>として配置する予定の技術者（以下「技術者」という。）１名について作成すること。</t>
    <phoneticPr fontId="23" type="Hiragana"/>
  </si>
  <si>
    <t>監理技術者（特例監理技術者、又は専任特例の場合の監理技術者含む）にあっては、監理技術者</t>
    <phoneticPr fontId="5"/>
  </si>
  <si>
    <t>資格者証及び監理技術者講習終了証の写しを添付すること。</t>
    <phoneticPr fontId="5"/>
  </si>
  <si>
    <t>（雇用日は「被保険者となった年月日」とする）</t>
    <phoneticPr fontId="6"/>
  </si>
  <si>
    <t>・雇用保険被保険者資格取得等確認通知書の写し</t>
    <rPh sb="11" eb="14">
      <t>シュトクトウ</t>
    </rPh>
    <phoneticPr fontId="5"/>
  </si>
  <si>
    <t>地域貢献の実績無し</t>
    <rPh sb="0" eb="2">
      <t>チイキ</t>
    </rPh>
    <rPh sb="2" eb="4">
      <t>コウケン</t>
    </rPh>
    <rPh sb="5" eb="7">
      <t>ジッセキ</t>
    </rPh>
    <rPh sb="7" eb="8">
      <t>ナ</t>
    </rPh>
    <phoneticPr fontId="34"/>
  </si>
  <si>
    <t>特別簡易型(Ⅱ) ・県内型　①地域内拠点なし・登録基幹技能者あり・ＩＣＴ施工技術の活用なし</t>
  </si>
  <si>
    <t>茨城県企業局鹿行水道事務所長</t>
    <rPh sb="0" eb="3">
      <t>イバラキケン</t>
    </rPh>
    <rPh sb="3" eb="6">
      <t>キギョウキョク</t>
    </rPh>
    <rPh sb="6" eb="8">
      <t>ロッコウ</t>
    </rPh>
    <rPh sb="8" eb="10">
      <t>スイドウ</t>
    </rPh>
    <rPh sb="10" eb="14">
      <t>ジムショチョウ</t>
    </rPh>
    <phoneticPr fontId="6"/>
  </si>
  <si>
    <r>
      <t>　（評価対象：直近の過去５ヶ年度</t>
    </r>
    <r>
      <rPr>
        <sz val="9"/>
        <color rgb="FFFF0000"/>
        <rFont val="ＭＳ 明朝"/>
        <family val="1"/>
        <charset val="128"/>
      </rPr>
      <t>(R3.4.1～R8.3.31)</t>
    </r>
    <r>
      <rPr>
        <sz val="9"/>
        <rFont val="ＭＳ 明朝"/>
        <family val="1"/>
        <charset val="128"/>
      </rPr>
      <t xml:space="preserve">に竣工した茨城県土木部及び茨城県企業局発注の１千万円以上の工事のうち、当該工事の発注業種と同一業種の工事 </t>
    </r>
    <rPh sb="43" eb="44">
      <t>オヨ</t>
    </rPh>
    <rPh sb="45" eb="48">
      <t>イバラキケン</t>
    </rPh>
    <rPh sb="48" eb="51">
      <t>キギョウキョク</t>
    </rPh>
    <rPh sb="78" eb="79">
      <t>１</t>
    </rPh>
    <phoneticPr fontId="34"/>
  </si>
  <si>
    <r>
      <t>地域活動の実績は、</t>
    </r>
    <r>
      <rPr>
        <sz val="9"/>
        <color rgb="FFFF0000"/>
        <rFont val="ＭＳ Ｐ明朝"/>
        <family val="1"/>
        <charset val="128"/>
      </rPr>
      <t>令和６年度及び令和７年度</t>
    </r>
    <r>
      <rPr>
        <sz val="9"/>
        <rFont val="ＭＳ Ｐ明朝"/>
        <family val="1"/>
        <charset val="128"/>
      </rPr>
      <t>について１件ずつ記載すること。</t>
    </r>
    <r>
      <rPr>
        <u/>
        <sz val="9"/>
        <rFont val="ＭＳ Ｐ明朝"/>
        <family val="1"/>
        <charset val="128"/>
      </rPr>
      <t>両年度のいずれにも実績が</t>
    </r>
    <rPh sb="9" eb="11">
      <t>レイワ</t>
    </rPh>
    <rPh sb="16" eb="18">
      <t>レイワ</t>
    </rPh>
    <phoneticPr fontId="6"/>
  </si>
  <si>
    <r>
      <rPr>
        <sz val="10"/>
        <rFont val="ＭＳ Ｐ明朝"/>
        <family val="1"/>
        <charset val="128"/>
      </rPr>
      <t>評価の対象は、</t>
    </r>
    <r>
      <rPr>
        <sz val="10"/>
        <color rgb="FFFF0000"/>
        <rFont val="ＭＳ Ｐ明朝"/>
        <family val="1"/>
        <charset val="128"/>
      </rPr>
      <t>令和６年４月１日</t>
    </r>
    <r>
      <rPr>
        <sz val="10"/>
        <rFont val="ＭＳ Ｐ明朝"/>
        <family val="1"/>
        <charset val="128"/>
      </rPr>
      <t>以降に</t>
    </r>
    <r>
      <rPr>
        <b/>
        <u/>
        <sz val="10"/>
        <rFont val="ＭＳ Ｐ明朝"/>
        <family val="1"/>
        <charset val="128"/>
      </rPr>
      <t>正規雇用（原則、企業で定める就業規則の所定労働</t>
    </r>
    <rPh sb="7" eb="9">
      <t>レイワ</t>
    </rPh>
    <rPh sb="10" eb="11">
      <t>ネン</t>
    </rPh>
    <phoneticPr fontId="6"/>
  </si>
  <si>
    <t>令和６年度の実績</t>
    <rPh sb="0" eb="2">
      <t>レイワ</t>
    </rPh>
    <rPh sb="3" eb="5">
      <t>ネンド</t>
    </rPh>
    <rPh sb="6" eb="8">
      <t>ジッセキ</t>
    </rPh>
    <phoneticPr fontId="6"/>
  </si>
  <si>
    <t>令和７年度の実績</t>
    <rPh sb="0" eb="2">
      <t>レイワ</t>
    </rPh>
    <rPh sb="3" eb="5">
      <t>ネンド</t>
    </rPh>
    <rPh sb="6" eb="8">
      <t>ジッセキ</t>
    </rPh>
    <phoneticPr fontId="6"/>
  </si>
  <si>
    <t>口径600mm以上かつ延長100m以上の管布設工事（開削又は推進）の施工実績有り</t>
    <rPh sb="0" eb="2">
      <t>コウケイ</t>
    </rPh>
    <rPh sb="7" eb="9">
      <t>イジョウ</t>
    </rPh>
    <rPh sb="11" eb="13">
      <t>エンチョウ</t>
    </rPh>
    <rPh sb="17" eb="19">
      <t>イジョウ</t>
    </rPh>
    <rPh sb="20" eb="25">
      <t>カンフセツコウジ</t>
    </rPh>
    <rPh sb="26" eb="28">
      <t>カイサク</t>
    </rPh>
    <rPh sb="28" eb="29">
      <t>マタ</t>
    </rPh>
    <rPh sb="30" eb="32">
      <t>スイシン</t>
    </rPh>
    <rPh sb="34" eb="36">
      <t>セコウ</t>
    </rPh>
    <rPh sb="36" eb="38">
      <t>ジッセキ</t>
    </rPh>
    <rPh sb="38" eb="39">
      <t>ア</t>
    </rPh>
    <phoneticPr fontId="34"/>
  </si>
  <si>
    <t>口径300mm以上600mm未満かつ延長100m以上の管布設工事（開削又は推進）の施工実績有り</t>
    <rPh sb="0" eb="2">
      <t>コウケイ</t>
    </rPh>
    <rPh sb="7" eb="9">
      <t>イジョウ</t>
    </rPh>
    <rPh sb="14" eb="16">
      <t>ミマン</t>
    </rPh>
    <rPh sb="18" eb="20">
      <t>エンチョウ</t>
    </rPh>
    <rPh sb="24" eb="26">
      <t>イジョウ</t>
    </rPh>
    <rPh sb="27" eb="32">
      <t>カンフセツコウジ</t>
    </rPh>
    <rPh sb="33" eb="35">
      <t>カイサク</t>
    </rPh>
    <rPh sb="35" eb="36">
      <t>マタ</t>
    </rPh>
    <rPh sb="37" eb="39">
      <t>スイシン</t>
    </rPh>
    <rPh sb="41" eb="43">
      <t>セコウ</t>
    </rPh>
    <rPh sb="43" eb="45">
      <t>ジッセキ</t>
    </rPh>
    <rPh sb="45" eb="46">
      <t>ア</t>
    </rPh>
    <phoneticPr fontId="34"/>
  </si>
  <si>
    <t>口径600mm以上かつ延長100m以上の管布設工事（開削又は推進）の施工経験有り</t>
    <rPh sb="0" eb="2">
      <t>コウケイ</t>
    </rPh>
    <rPh sb="7" eb="9">
      <t>イジョウ</t>
    </rPh>
    <rPh sb="11" eb="13">
      <t>エンチョウ</t>
    </rPh>
    <rPh sb="17" eb="19">
      <t>イジョウ</t>
    </rPh>
    <rPh sb="20" eb="25">
      <t>カンフセツコウジ</t>
    </rPh>
    <rPh sb="26" eb="28">
      <t>カイサク</t>
    </rPh>
    <rPh sb="28" eb="29">
      <t>マタ</t>
    </rPh>
    <rPh sb="30" eb="32">
      <t>スイシン</t>
    </rPh>
    <rPh sb="34" eb="36">
      <t>セコウ</t>
    </rPh>
    <rPh sb="36" eb="38">
      <t>ケイケン</t>
    </rPh>
    <rPh sb="38" eb="39">
      <t>ア</t>
    </rPh>
    <phoneticPr fontId="34"/>
  </si>
  <si>
    <t>口径300mm以上600mm未満かつ延長100m以上の管布設工事（開削又は推進）の施工経験有り</t>
    <rPh sb="0" eb="2">
      <t>コウケイ</t>
    </rPh>
    <rPh sb="7" eb="9">
      <t>イジョウ</t>
    </rPh>
    <rPh sb="14" eb="16">
      <t>ミマン</t>
    </rPh>
    <rPh sb="18" eb="20">
      <t>エンチョウ</t>
    </rPh>
    <rPh sb="24" eb="26">
      <t>イジョウ</t>
    </rPh>
    <rPh sb="27" eb="32">
      <t>カンフセツコウジ</t>
    </rPh>
    <rPh sb="33" eb="35">
      <t>カイサク</t>
    </rPh>
    <rPh sb="35" eb="36">
      <t>マタ</t>
    </rPh>
    <rPh sb="37" eb="39">
      <t>スイシン</t>
    </rPh>
    <rPh sb="41" eb="43">
      <t>セコウ</t>
    </rPh>
    <rPh sb="43" eb="46">
      <t>ケイケンア</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</si>
</sst>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6">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9"/>
      <name val="ＭＳ Ｐ明朝"/>
      <family val="1"/>
      <charset val="128"/>
    </font>
    <font>
      <sz val="9"/>
      <color theme="1"/>
      <name val="ＭＳ Ｐ明朝"/>
      <family val="1"/>
      <charset val="128"/>
    </font>
    <font>
      <sz val="11"/>
      <color rgb="FFFF0000"/>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sz val="11"/>
      <name val="ＭＳ Ｐ明朝"/>
      <family val="1"/>
      <charset val="128"/>
    </font>
    <font>
      <sz val="8"/>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sz val="6"/>
      <name val="ＭＳ Ｐ明朝"/>
      <family val="1"/>
      <charset val="128"/>
    </font>
    <font>
      <u/>
      <sz val="9"/>
      <name val="ＭＳ Ｐ明朝"/>
      <family val="1"/>
      <charset val="128"/>
    </font>
    <font>
      <b/>
      <sz val="9"/>
      <name val="ＭＳ Ｐ明朝"/>
      <family val="1"/>
      <charset val="128"/>
    </font>
    <font>
      <u/>
      <sz val="9"/>
      <color rgb="FFFF0000"/>
      <name val="ＭＳ Ｐ明朝"/>
      <family val="1"/>
      <charset val="128"/>
    </font>
    <font>
      <sz val="9"/>
      <color rgb="FFFF0000"/>
      <name val="ＭＳ 明朝"/>
      <family val="1"/>
      <charset val="128"/>
    </font>
    <font>
      <sz val="9"/>
      <color rgb="FFFF0000"/>
      <name val="ＭＳ Ｐ明朝"/>
      <family val="1"/>
      <charset val="128"/>
    </font>
    <font>
      <sz val="10"/>
      <color rgb="FFFF0000"/>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s>
  <borders count="37">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
      <left style="thin">
        <color indexed="64"/>
      </left>
      <right style="thin">
        <color indexed="64"/>
      </right>
      <top style="thick">
        <color rgb="FFFF0000"/>
      </top>
      <bottom/>
      <diagonal/>
    </border>
  </borders>
  <cellStyleXfs count="6">
    <xf numFmtId="0" fontId="0" fillId="0" borderId="0"/>
    <xf numFmtId="0" fontId="3" fillId="0" borderId="0">
      <alignment vertical="center"/>
    </xf>
    <xf numFmtId="38" fontId="3" fillId="0" borderId="0" applyFont="0" applyFill="0" applyBorder="0" applyAlignment="0" applyProtection="0">
      <alignment vertical="center"/>
    </xf>
    <xf numFmtId="0" fontId="19" fillId="0" borderId="0">
      <alignment vertical="center"/>
    </xf>
    <xf numFmtId="0" fontId="2" fillId="0" borderId="0">
      <alignment vertical="center"/>
    </xf>
    <xf numFmtId="0" fontId="1" fillId="0" borderId="0">
      <alignment vertical="center"/>
    </xf>
  </cellStyleXfs>
  <cellXfs count="598">
    <xf numFmtId="0" fontId="0" fillId="0" borderId="0" xfId="0"/>
    <xf numFmtId="0" fontId="4" fillId="0" borderId="0" xfId="1" applyFont="1" applyProtection="1">
      <alignment vertical="center"/>
    </xf>
    <xf numFmtId="0" fontId="4" fillId="0" borderId="0" xfId="1" applyFont="1" applyAlignment="1" applyProtection="1">
      <alignment vertical="center"/>
    </xf>
    <xf numFmtId="0" fontId="4" fillId="0" borderId="0" xfId="1" applyFont="1" applyBorder="1" applyProtection="1">
      <alignment vertical="center"/>
    </xf>
    <xf numFmtId="0" fontId="4" fillId="0" borderId="0" xfId="1" applyFont="1" applyBorder="1" applyAlignment="1" applyProtection="1">
      <alignment vertical="center"/>
      <protection locked="0"/>
    </xf>
    <xf numFmtId="0" fontId="4" fillId="0" borderId="0" xfId="1" applyFont="1" applyBorder="1" applyAlignment="1" applyProtection="1">
      <alignment horizontal="right" vertical="center"/>
    </xf>
    <xf numFmtId="0" fontId="4" fillId="0" borderId="0" xfId="1" applyFont="1" applyBorder="1" applyAlignment="1" applyProtection="1">
      <alignment vertical="top"/>
    </xf>
    <xf numFmtId="0" fontId="4" fillId="0" borderId="0" xfId="1" applyFont="1" applyBorder="1" applyAlignment="1" applyProtection="1">
      <alignment horizontal="center" vertical="top"/>
    </xf>
    <xf numFmtId="0" fontId="4" fillId="0" borderId="0" xfId="1" applyFont="1" applyBorder="1" applyAlignment="1" applyProtection="1">
      <alignment vertical="top" wrapText="1"/>
    </xf>
    <xf numFmtId="0" fontId="4" fillId="0" borderId="0" xfId="1" applyFont="1" applyBorder="1" applyAlignment="1" applyProtection="1">
      <alignment horizontal="distributed" vertical="top" indent="2"/>
    </xf>
    <xf numFmtId="0" fontId="4" fillId="0" borderId="0" xfId="1" applyFont="1" applyBorder="1" applyAlignment="1" applyProtection="1">
      <alignment horizontal="distributed" vertical="top"/>
    </xf>
    <xf numFmtId="0" fontId="4" fillId="0" borderId="0" xfId="1" applyFont="1" applyBorder="1" applyAlignment="1" applyProtection="1">
      <alignment horizontal="center" vertical="top" wrapText="1"/>
    </xf>
    <xf numFmtId="0" fontId="4" fillId="0" borderId="0" xfId="1" applyFont="1" applyAlignment="1" applyProtection="1">
      <alignment vertical="top" wrapText="1"/>
    </xf>
    <xf numFmtId="0" fontId="8" fillId="0" borderId="0" xfId="1" applyFont="1" applyAlignment="1" applyProtection="1">
      <alignment vertical="center"/>
    </xf>
    <xf numFmtId="0" fontId="4" fillId="0" borderId="0" xfId="1" applyFont="1" applyBorder="1" applyAlignment="1" applyProtection="1">
      <alignment horizontal="left" vertical="top" wrapText="1"/>
      <protection locked="0"/>
    </xf>
    <xf numFmtId="0" fontId="8" fillId="0" borderId="1" xfId="1" applyFont="1" applyBorder="1" applyAlignment="1" applyProtection="1">
      <alignment vertical="top" wrapText="1"/>
    </xf>
    <xf numFmtId="0" fontId="8" fillId="0" borderId="2" xfId="1" applyFont="1" applyBorder="1" applyAlignment="1" applyProtection="1">
      <alignment vertical="top" wrapText="1"/>
    </xf>
    <xf numFmtId="0" fontId="8" fillId="0" borderId="3" xfId="1" applyFont="1" applyBorder="1" applyAlignment="1" applyProtection="1">
      <alignment horizontal="left" vertical="top" wrapText="1"/>
    </xf>
    <xf numFmtId="0" fontId="8" fillId="0" borderId="3" xfId="1" applyFont="1" applyBorder="1" applyAlignment="1" applyProtection="1">
      <alignment vertical="top" wrapText="1"/>
    </xf>
    <xf numFmtId="0" fontId="4" fillId="0" borderId="0" xfId="1" applyFont="1" applyBorder="1" applyAlignment="1" applyProtection="1">
      <alignment horizontal="center" vertical="center"/>
    </xf>
    <xf numFmtId="0" fontId="8" fillId="0" borderId="0" xfId="1" applyFont="1" applyAlignment="1" applyProtection="1"/>
    <xf numFmtId="0" fontId="8" fillId="0" borderId="0" xfId="1" applyFont="1" applyAlignment="1" applyProtection="1">
      <alignment vertical="top"/>
    </xf>
    <xf numFmtId="0" fontId="4" fillId="0" borderId="0" xfId="1" applyFont="1" applyBorder="1" applyAlignment="1" applyProtection="1">
      <alignment vertical="center" wrapText="1"/>
    </xf>
    <xf numFmtId="0" fontId="8" fillId="0" borderId="0" xfId="1" applyFont="1" applyAlignment="1" applyProtection="1">
      <alignment vertical="top" wrapText="1"/>
    </xf>
    <xf numFmtId="0" fontId="4" fillId="0" borderId="0" xfId="1" applyFont="1" applyBorder="1" applyAlignment="1" applyProtection="1">
      <alignment horizontal="left" vertical="center" indent="3"/>
    </xf>
    <xf numFmtId="49" fontId="4" fillId="0" borderId="0" xfId="1" applyNumberFormat="1" applyFont="1" applyBorder="1" applyAlignment="1" applyProtection="1">
      <alignment horizontal="center" vertical="top"/>
    </xf>
    <xf numFmtId="49" fontId="4" fillId="0" borderId="0" xfId="1" applyNumberFormat="1" applyFont="1" applyBorder="1" applyAlignment="1" applyProtection="1">
      <alignment vertical="top" wrapText="1"/>
    </xf>
    <xf numFmtId="0" fontId="4" fillId="0" borderId="0" xfId="1" applyFont="1" applyAlignment="1" applyProtection="1">
      <alignment horizontal="center" vertical="top"/>
    </xf>
    <xf numFmtId="0" fontId="4" fillId="0" borderId="0" xfId="1" applyFont="1" applyAlignment="1" applyProtection="1">
      <alignment horizontal="distributed" vertical="top"/>
    </xf>
    <xf numFmtId="0" fontId="4" fillId="0" borderId="4" xfId="1" applyFont="1" applyBorder="1" applyAlignment="1" applyProtection="1">
      <alignment horizontal="center" vertical="center"/>
    </xf>
    <xf numFmtId="0" fontId="4" fillId="0" borderId="0" xfId="1" applyFont="1" applyBorder="1" applyAlignment="1" applyProtection="1">
      <alignment vertical="center"/>
    </xf>
    <xf numFmtId="0" fontId="4" fillId="0" borderId="0" xfId="1" applyFont="1" applyBorder="1" applyAlignment="1" applyProtection="1">
      <alignment horizontal="left" vertical="center" wrapText="1"/>
      <protection locked="0"/>
    </xf>
    <xf numFmtId="0" fontId="4" fillId="0" borderId="0" xfId="1" applyFont="1" applyBorder="1" applyAlignment="1" applyProtection="1">
      <alignment horizontal="left" vertical="center"/>
    </xf>
    <xf numFmtId="0" fontId="4" fillId="0" borderId="0" xfId="1" applyFont="1" applyAlignment="1" applyProtection="1">
      <alignment horizontal="left" vertical="center"/>
    </xf>
    <xf numFmtId="0" fontId="9" fillId="0" borderId="0" xfId="1" applyFont="1">
      <alignment vertical="center"/>
    </xf>
    <xf numFmtId="0" fontId="3" fillId="0" borderId="0" xfId="1">
      <alignment vertical="center"/>
    </xf>
    <xf numFmtId="0" fontId="10" fillId="0" borderId="0" xfId="1" applyFont="1">
      <alignment vertical="center"/>
    </xf>
    <xf numFmtId="0" fontId="9" fillId="0" borderId="0" xfId="1" applyFont="1" applyAlignment="1">
      <alignment horizontal="center" vertical="center"/>
    </xf>
    <xf numFmtId="0" fontId="3" fillId="0" borderId="0" xfId="1" applyBorder="1">
      <alignment vertical="center"/>
    </xf>
    <xf numFmtId="0" fontId="10" fillId="0" borderId="0" xfId="1" applyFont="1" applyBorder="1" applyAlignment="1">
      <alignment horizontal="right" vertical="center"/>
    </xf>
    <xf numFmtId="0" fontId="10" fillId="0" borderId="0" xfId="1" applyFont="1" applyAlignment="1">
      <alignment horizontal="right" vertical="center"/>
    </xf>
    <xf numFmtId="0" fontId="10" fillId="0" borderId="0" xfId="1" applyFont="1" applyBorder="1">
      <alignment vertical="center"/>
    </xf>
    <xf numFmtId="0" fontId="12" fillId="0" borderId="0" xfId="1" applyFont="1" applyBorder="1" applyAlignment="1">
      <alignment vertical="center"/>
    </xf>
    <xf numFmtId="176" fontId="10" fillId="2" borderId="5" xfId="1" applyNumberFormat="1" applyFont="1" applyFill="1" applyBorder="1" applyAlignment="1">
      <alignment horizontal="center" vertical="center"/>
    </xf>
    <xf numFmtId="176" fontId="10" fillId="2" borderId="5" xfId="1" applyNumberFormat="1" applyFont="1" applyFill="1" applyBorder="1" applyAlignment="1">
      <alignment horizontal="right" vertical="center"/>
    </xf>
    <xf numFmtId="176" fontId="10" fillId="2" borderId="5" xfId="1" applyNumberFormat="1" applyFont="1" applyFill="1" applyBorder="1" applyAlignment="1">
      <alignment vertical="center"/>
    </xf>
    <xf numFmtId="0" fontId="13" fillId="0" borderId="4" xfId="1" applyFont="1" applyBorder="1" applyAlignment="1">
      <alignment horizontal="center" vertical="center"/>
    </xf>
    <xf numFmtId="0" fontId="14" fillId="0" borderId="4" xfId="1" applyFont="1" applyBorder="1" applyAlignment="1">
      <alignment horizontal="center" vertical="center" wrapText="1"/>
    </xf>
    <xf numFmtId="0" fontId="15" fillId="0" borderId="4" xfId="1" applyFont="1" applyBorder="1" applyAlignment="1">
      <alignment horizontal="distributed" vertical="center" wrapText="1"/>
    </xf>
    <xf numFmtId="0" fontId="16" fillId="0" borderId="4" xfId="1" applyFont="1" applyBorder="1">
      <alignment vertical="center"/>
    </xf>
    <xf numFmtId="38" fontId="16" fillId="0" borderId="4" xfId="2" applyFont="1" applyBorder="1" applyAlignment="1">
      <alignment horizontal="center" vertical="center" wrapText="1"/>
    </xf>
    <xf numFmtId="0" fontId="16" fillId="0" borderId="4" xfId="1" applyFont="1" applyBorder="1" applyAlignment="1">
      <alignment horizontal="center" vertical="center" wrapText="1"/>
    </xf>
    <xf numFmtId="0" fontId="17" fillId="0" borderId="4" xfId="1" applyFont="1" applyBorder="1" applyAlignment="1">
      <alignment vertical="center" shrinkToFit="1"/>
    </xf>
    <xf numFmtId="0" fontId="9" fillId="0" borderId="4" xfId="1" applyFont="1" applyBorder="1" applyAlignment="1">
      <alignment vertical="center"/>
    </xf>
    <xf numFmtId="0" fontId="17" fillId="0" borderId="4" xfId="1" applyFont="1" applyBorder="1" applyAlignment="1">
      <alignment vertical="center"/>
    </xf>
    <xf numFmtId="0" fontId="3" fillId="0" borderId="4" xfId="1" applyBorder="1" applyAlignment="1">
      <alignment horizontal="center" vertical="center"/>
    </xf>
    <xf numFmtId="0" fontId="18" fillId="0" borderId="4" xfId="1" applyFont="1" applyBorder="1">
      <alignment vertical="center"/>
    </xf>
    <xf numFmtId="38" fontId="16" fillId="0" borderId="6" xfId="2" applyFont="1" applyBorder="1" applyAlignment="1">
      <alignment horizontal="center" vertical="center" wrapText="1"/>
    </xf>
    <xf numFmtId="0" fontId="18" fillId="0" borderId="6" xfId="1" applyFont="1" applyBorder="1">
      <alignment vertical="center"/>
    </xf>
    <xf numFmtId="0" fontId="17" fillId="0" borderId="6" xfId="1" applyFont="1" applyBorder="1" applyAlignment="1">
      <alignment vertical="center" shrinkToFit="1"/>
    </xf>
    <xf numFmtId="0" fontId="9" fillId="0" borderId="6" xfId="1" applyFont="1" applyBorder="1" applyAlignment="1">
      <alignment vertical="center"/>
    </xf>
    <xf numFmtId="0" fontId="3" fillId="0" borderId="4" xfId="1" applyBorder="1">
      <alignment vertical="center"/>
    </xf>
    <xf numFmtId="0" fontId="9" fillId="0" borderId="4" xfId="1" applyFont="1" applyBorder="1" applyAlignment="1">
      <alignment horizontal="right" vertical="center"/>
    </xf>
    <xf numFmtId="0" fontId="9" fillId="0" borderId="7" xfId="1" applyFont="1" applyBorder="1" applyAlignment="1">
      <alignment horizontal="right" vertical="center"/>
    </xf>
    <xf numFmtId="0" fontId="9" fillId="2" borderId="8" xfId="1" applyFont="1" applyFill="1" applyBorder="1" applyAlignment="1">
      <alignment vertical="center" wrapText="1"/>
    </xf>
    <xf numFmtId="0" fontId="10" fillId="2" borderId="8" xfId="1" applyFont="1" applyFill="1" applyBorder="1">
      <alignment vertical="center"/>
    </xf>
    <xf numFmtId="0" fontId="9" fillId="0" borderId="10" xfId="1" applyFont="1" applyBorder="1" applyAlignment="1">
      <alignment horizontal="right" vertical="center"/>
    </xf>
    <xf numFmtId="177" fontId="10" fillId="2" borderId="8" xfId="1" applyNumberFormat="1" applyFont="1" applyFill="1" applyBorder="1">
      <alignment vertical="center"/>
    </xf>
    <xf numFmtId="0" fontId="10" fillId="0" borderId="9" xfId="1" applyFont="1" applyBorder="1">
      <alignment vertical="center"/>
    </xf>
    <xf numFmtId="0" fontId="21" fillId="0" borderId="0" xfId="1" applyFont="1">
      <alignment vertical="center"/>
    </xf>
    <xf numFmtId="0" fontId="22" fillId="0" borderId="0" xfId="1" applyFont="1" applyBorder="1" applyAlignment="1">
      <alignment horizontal="center" vertical="center"/>
    </xf>
    <xf numFmtId="176" fontId="22" fillId="0" borderId="11" xfId="1" applyNumberFormat="1" applyFont="1" applyFill="1" applyBorder="1" applyAlignment="1">
      <alignment horizontal="left" vertical="center"/>
    </xf>
    <xf numFmtId="0" fontId="22" fillId="0" borderId="0" xfId="1" applyFont="1">
      <alignment vertical="center"/>
    </xf>
    <xf numFmtId="0" fontId="21" fillId="0" borderId="10" xfId="1" applyFont="1" applyBorder="1" applyAlignment="1">
      <alignment vertical="center" shrinkToFit="1"/>
    </xf>
    <xf numFmtId="0" fontId="22" fillId="0" borderId="0" xfId="1" quotePrefix="1" applyFont="1" applyAlignment="1">
      <alignment horizontal="center" vertical="center"/>
    </xf>
    <xf numFmtId="0" fontId="22" fillId="0" borderId="0" xfId="1" applyFont="1" applyAlignment="1">
      <alignment horizontal="center" vertical="center"/>
    </xf>
    <xf numFmtId="0" fontId="16"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7" fillId="0" borderId="0" xfId="1" applyFont="1">
      <alignment vertical="center"/>
    </xf>
    <xf numFmtId="0" fontId="22" fillId="0" borderId="0" xfId="1" applyFont="1" applyAlignment="1">
      <alignment vertical="center"/>
    </xf>
    <xf numFmtId="0" fontId="28" fillId="0" borderId="0" xfId="1" applyFont="1" applyAlignment="1">
      <alignment vertical="center"/>
    </xf>
    <xf numFmtId="0" fontId="11" fillId="0" borderId="0" xfId="1" applyFont="1" applyAlignment="1">
      <alignment horizontal="center" vertical="center"/>
    </xf>
    <xf numFmtId="0" fontId="30" fillId="0" borderId="0" xfId="1" applyFont="1" applyAlignment="1">
      <alignment horizontal="center" vertical="center"/>
    </xf>
    <xf numFmtId="0" fontId="22" fillId="0" borderId="0" xfId="1" applyFont="1" applyBorder="1" applyAlignment="1">
      <alignment horizontal="left" vertical="center" shrinkToFit="1"/>
    </xf>
    <xf numFmtId="0" fontId="22" fillId="0" borderId="0" xfId="1" applyFont="1" applyBorder="1" applyAlignment="1">
      <alignment horizontal="left" vertical="center"/>
    </xf>
    <xf numFmtId="0" fontId="30" fillId="0" borderId="0" xfId="1" applyFont="1" applyAlignment="1">
      <alignment horizontal="center" vertical="center"/>
    </xf>
    <xf numFmtId="0" fontId="28" fillId="0" borderId="0" xfId="1" applyFont="1">
      <alignment vertical="center"/>
    </xf>
    <xf numFmtId="0" fontId="21" fillId="0" borderId="11" xfId="1" applyFont="1" applyBorder="1" applyAlignment="1">
      <alignment horizontal="center" vertical="center"/>
    </xf>
    <xf numFmtId="0" fontId="66" fillId="0" borderId="4" xfId="0" applyFont="1" applyBorder="1" applyAlignment="1">
      <alignment horizontal="center" vertical="center" wrapText="1"/>
    </xf>
    <xf numFmtId="180" fontId="66" fillId="0" borderId="4" xfId="0" applyNumberFormat="1" applyFont="1" applyBorder="1" applyAlignment="1">
      <alignment horizontal="center" vertical="center"/>
    </xf>
    <xf numFmtId="180" fontId="66" fillId="0" borderId="6" xfId="0" applyNumberFormat="1" applyFont="1" applyBorder="1" applyAlignment="1">
      <alignment horizontal="center" vertical="center"/>
    </xf>
    <xf numFmtId="0" fontId="63" fillId="0" borderId="4" xfId="0" applyFont="1" applyBorder="1" applyAlignment="1">
      <alignment vertical="center"/>
    </xf>
    <xf numFmtId="0" fontId="13" fillId="0" borderId="4" xfId="0" applyFont="1" applyBorder="1" applyAlignment="1">
      <alignment vertical="center"/>
    </xf>
    <xf numFmtId="178" fontId="13" fillId="0" borderId="22" xfId="0" applyNumberFormat="1" applyFont="1" applyBorder="1" applyAlignment="1" applyProtection="1">
      <alignment horizontal="center" vertical="center"/>
      <protection locked="0"/>
    </xf>
    <xf numFmtId="0" fontId="40" fillId="2" borderId="23" xfId="0" applyFont="1" applyFill="1" applyBorder="1" applyAlignment="1" applyProtection="1">
      <alignment horizontal="center" vertical="center"/>
      <protection locked="0" hidden="1"/>
    </xf>
    <xf numFmtId="178" fontId="13" fillId="0" borderId="35" xfId="0" applyNumberFormat="1" applyFont="1" applyBorder="1" applyAlignment="1" applyProtection="1">
      <alignment horizontal="center" vertical="center"/>
      <protection locked="0"/>
    </xf>
    <xf numFmtId="178" fontId="13" fillId="0" borderId="23" xfId="0" applyNumberFormat="1" applyFont="1" applyBorder="1" applyAlignment="1" applyProtection="1">
      <alignment horizontal="center" vertical="center"/>
      <protection locked="0"/>
    </xf>
    <xf numFmtId="178" fontId="13" fillId="0" borderId="28" xfId="0" applyNumberFormat="1" applyFont="1" applyBorder="1" applyAlignment="1" applyProtection="1">
      <alignment horizontal="center" vertical="center"/>
      <protection locked="0"/>
    </xf>
    <xf numFmtId="0" fontId="40" fillId="2" borderId="28" xfId="0" applyFont="1" applyFill="1" applyBorder="1" applyAlignment="1" applyProtection="1">
      <alignment horizontal="center" vertical="center"/>
      <protection locked="0" hidden="1"/>
    </xf>
    <xf numFmtId="0" fontId="17" fillId="0" borderId="0" xfId="0" applyFont="1" applyAlignment="1">
      <alignment vertical="center"/>
    </xf>
    <xf numFmtId="0" fontId="0" fillId="0" borderId="0" xfId="0" applyAlignment="1">
      <alignment vertical="center"/>
    </xf>
    <xf numFmtId="0" fontId="17" fillId="0" borderId="4" xfId="1" applyFont="1" applyFill="1" applyBorder="1" applyAlignment="1">
      <alignment vertical="center" shrinkToFit="1"/>
    </xf>
    <xf numFmtId="0" fontId="3" fillId="0" borderId="4" xfId="1" applyBorder="1" applyAlignment="1">
      <alignment vertical="center" shrinkToFit="1"/>
    </xf>
    <xf numFmtId="0" fontId="13" fillId="0" borderId="4" xfId="1" applyFont="1" applyBorder="1" applyAlignment="1">
      <alignment vertical="center" shrinkToFit="1"/>
    </xf>
    <xf numFmtId="0" fontId="20" fillId="0" borderId="4" xfId="3" applyFont="1" applyFill="1" applyBorder="1" applyAlignment="1">
      <alignment vertical="center" shrinkToFit="1"/>
    </xf>
    <xf numFmtId="0" fontId="70" fillId="0" borderId="0" xfId="1" applyFont="1">
      <alignment vertical="center"/>
    </xf>
    <xf numFmtId="0" fontId="71" fillId="0" borderId="0" xfId="1" applyFont="1">
      <alignment vertical="center"/>
    </xf>
    <xf numFmtId="0" fontId="43" fillId="0" borderId="0" xfId="0" applyFont="1" applyAlignment="1">
      <alignment vertical="center"/>
    </xf>
    <xf numFmtId="0" fontId="1" fillId="0" borderId="0" xfId="5">
      <alignment vertical="center"/>
    </xf>
    <xf numFmtId="0" fontId="0" fillId="0" borderId="0" xfId="5" applyFont="1" applyAlignment="1"/>
    <xf numFmtId="0" fontId="18" fillId="0" borderId="0" xfId="5" applyFont="1">
      <alignment vertical="center"/>
    </xf>
    <xf numFmtId="0" fontId="37" fillId="0" borderId="0" xfId="5" applyFont="1">
      <alignment vertical="center"/>
    </xf>
    <xf numFmtId="0" fontId="39"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5" applyAlignment="1">
      <alignment vertical="center" wrapText="1"/>
    </xf>
    <xf numFmtId="0" fontId="38" fillId="0" borderId="0" xfId="5" applyFont="1" applyAlignment="1">
      <alignment horizontal="center" vertical="center"/>
    </xf>
    <xf numFmtId="0" fontId="40" fillId="0" borderId="0" xfId="5" applyFont="1" applyAlignment="1" applyProtection="1">
      <alignment horizontal="center" vertical="center"/>
      <protection locked="0"/>
    </xf>
    <xf numFmtId="0" fontId="18" fillId="0" borderId="0" xfId="0" applyFont="1" applyAlignment="1" applyProtection="1">
      <alignment horizontal="right"/>
      <protection locked="0"/>
    </xf>
    <xf numFmtId="0" fontId="18" fillId="0" borderId="0" xfId="0" applyFont="1" applyAlignment="1" applyProtection="1">
      <alignment wrapText="1"/>
      <protection locked="0"/>
    </xf>
    <xf numFmtId="0" fontId="18" fillId="0" borderId="0" xfId="0" applyFont="1" applyProtection="1">
      <protection locked="0"/>
    </xf>
    <xf numFmtId="0" fontId="18" fillId="0" borderId="0" xfId="5" applyFont="1" applyAlignment="1">
      <alignment vertical="top" wrapText="1"/>
    </xf>
    <xf numFmtId="0" fontId="39" fillId="0" borderId="0" xfId="0" applyFont="1" applyProtection="1">
      <protection locked="0"/>
    </xf>
    <xf numFmtId="0" fontId="41" fillId="0" borderId="0" xfId="5" applyFont="1" applyAlignment="1">
      <alignment horizontal="center" wrapText="1"/>
    </xf>
    <xf numFmtId="0" fontId="39" fillId="0" borderId="0" xfId="0" applyFont="1" applyAlignment="1">
      <alignment vertical="center"/>
    </xf>
    <xf numFmtId="0" fontId="18" fillId="0" borderId="0" xfId="0" applyFont="1" applyAlignment="1">
      <alignment vertical="center"/>
    </xf>
    <xf numFmtId="0" fontId="0" fillId="0" borderId="0" xfId="0" applyAlignment="1" applyProtection="1">
      <alignment horizontal="center" vertical="center"/>
      <protection locked="0"/>
    </xf>
    <xf numFmtId="0" fontId="42" fillId="0" borderId="0" xfId="0" applyFont="1" applyAlignment="1" applyProtection="1">
      <alignment wrapText="1"/>
      <protection locked="0"/>
    </xf>
    <xf numFmtId="0" fontId="43" fillId="0" borderId="0" xfId="0" applyFont="1" applyAlignment="1" applyProtection="1">
      <alignment vertical="top" wrapText="1"/>
      <protection locked="0"/>
    </xf>
    <xf numFmtId="0" fontId="44" fillId="0" borderId="0" xfId="0" applyFont="1" applyAlignment="1" applyProtection="1">
      <alignment wrapText="1"/>
      <protection locked="0"/>
    </xf>
    <xf numFmtId="0" fontId="43" fillId="0" borderId="0" xfId="5" applyFont="1" applyAlignment="1">
      <alignment vertical="top" wrapText="1"/>
    </xf>
    <xf numFmtId="0" fontId="45" fillId="0" borderId="0" xfId="5" applyFont="1" applyAlignment="1">
      <alignment horizontal="right" vertical="center" wrapText="1"/>
    </xf>
    <xf numFmtId="0" fontId="46" fillId="0" borderId="0" xfId="5" applyFont="1" applyAlignment="1">
      <alignment vertical="center" wrapText="1"/>
    </xf>
    <xf numFmtId="0" fontId="47" fillId="0" borderId="0" xfId="5" applyFont="1" applyAlignment="1">
      <alignment vertical="center" wrapText="1"/>
    </xf>
    <xf numFmtId="0" fontId="48" fillId="0" borderId="0" xfId="5" applyFont="1" applyAlignment="1">
      <alignment horizontal="center" vertical="center" wrapText="1"/>
    </xf>
    <xf numFmtId="0" fontId="42" fillId="0" borderId="0" xfId="5" applyFont="1" applyAlignment="1" applyProtection="1">
      <alignment wrapText="1"/>
      <protection locked="0"/>
    </xf>
    <xf numFmtId="0" fontId="43" fillId="0" borderId="0" xfId="5" applyFont="1" applyAlignment="1" applyProtection="1">
      <alignment vertical="top" wrapText="1"/>
      <protection locked="0"/>
    </xf>
    <xf numFmtId="0" fontId="44" fillId="0" borderId="0" xfId="5" applyFont="1" applyAlignment="1" applyProtection="1">
      <alignment wrapText="1"/>
      <protection locked="0"/>
    </xf>
    <xf numFmtId="0" fontId="44" fillId="0" borderId="5" xfId="5" applyFont="1" applyBorder="1" applyAlignment="1">
      <alignment wrapText="1"/>
    </xf>
    <xf numFmtId="0" fontId="49" fillId="0" borderId="0" xfId="5" applyFont="1" applyAlignment="1">
      <alignment horizontal="center" vertical="center"/>
    </xf>
    <xf numFmtId="0" fontId="38" fillId="0" borderId="19" xfId="5" applyFont="1" applyBorder="1" applyAlignment="1">
      <alignment horizontal="center" vertical="center" wrapText="1"/>
    </xf>
    <xf numFmtId="0" fontId="13" fillId="0" borderId="4" xfId="5" applyFont="1" applyBorder="1" applyAlignment="1" applyProtection="1">
      <alignment horizontal="center" vertical="center"/>
      <protection locked="0"/>
    </xf>
    <xf numFmtId="0" fontId="13" fillId="2" borderId="4" xfId="5" applyFont="1" applyFill="1" applyBorder="1" applyAlignment="1" applyProtection="1">
      <alignment horizontal="center" vertical="center" wrapText="1"/>
      <protection locked="0"/>
    </xf>
    <xf numFmtId="0" fontId="50" fillId="0" borderId="4" xfId="5" applyFont="1" applyBorder="1" applyAlignment="1" applyProtection="1">
      <alignment horizontal="center" vertical="center" wrapText="1"/>
      <protection locked="0"/>
    </xf>
    <xf numFmtId="0" fontId="13" fillId="0" borderId="14" xfId="5" applyFont="1" applyBorder="1" applyAlignment="1" applyProtection="1">
      <alignment vertical="center" wrapText="1" shrinkToFit="1"/>
      <protection locked="0"/>
    </xf>
    <xf numFmtId="0" fontId="13" fillId="0" borderId="15" xfId="5" applyFont="1" applyBorder="1" applyAlignment="1" applyProtection="1">
      <alignment vertical="center" shrinkToFit="1"/>
      <protection locked="0"/>
    </xf>
    <xf numFmtId="178" fontId="49" fillId="0" borderId="22" xfId="0" applyNumberFormat="1" applyFont="1" applyBorder="1" applyAlignment="1">
      <alignment horizontal="center" vertical="center"/>
    </xf>
    <xf numFmtId="178" fontId="49" fillId="0" borderId="35" xfId="0" applyNumberFormat="1" applyFont="1" applyBorder="1" applyAlignment="1">
      <alignment horizontal="center" vertical="center"/>
    </xf>
    <xf numFmtId="178" fontId="49" fillId="3" borderId="18" xfId="5" applyNumberFormat="1" applyFont="1" applyFill="1" applyBorder="1" applyAlignment="1">
      <alignment horizontal="center" vertical="center"/>
    </xf>
    <xf numFmtId="178" fontId="49" fillId="3" borderId="0" xfId="5" applyNumberFormat="1" applyFont="1" applyFill="1" applyAlignment="1">
      <alignment horizontal="center" vertical="center"/>
    </xf>
    <xf numFmtId="178" fontId="49" fillId="3" borderId="19" xfId="5" applyNumberFormat="1" applyFont="1" applyFill="1" applyBorder="1" applyAlignment="1">
      <alignment horizontal="center" vertical="center"/>
    </xf>
    <xf numFmtId="178" fontId="49" fillId="0" borderId="23" xfId="0" applyNumberFormat="1" applyFont="1" applyBorder="1" applyAlignment="1">
      <alignment horizontal="center" vertical="center"/>
    </xf>
    <xf numFmtId="0" fontId="37" fillId="0" borderId="0" xfId="5" applyFont="1" applyAlignment="1">
      <alignment vertical="top" wrapText="1"/>
    </xf>
    <xf numFmtId="0" fontId="51" fillId="0" borderId="18" xfId="5" applyFont="1" applyBorder="1" applyAlignment="1" applyProtection="1">
      <alignment vertical="center" shrinkToFit="1"/>
      <protection locked="0"/>
    </xf>
    <xf numFmtId="179" fontId="51" fillId="0" borderId="19" xfId="5" applyNumberFormat="1" applyFont="1" applyBorder="1" applyAlignment="1" applyProtection="1">
      <alignment vertical="center" shrinkToFit="1"/>
      <protection locked="0"/>
    </xf>
    <xf numFmtId="0" fontId="53" fillId="0" borderId="0" xfId="5" applyFont="1">
      <alignment vertical="center"/>
    </xf>
    <xf numFmtId="0" fontId="54" fillId="0" borderId="0" xfId="5" applyFont="1">
      <alignment vertical="center"/>
    </xf>
    <xf numFmtId="0" fontId="13" fillId="0" borderId="18" xfId="5" applyFont="1" applyBorder="1" applyAlignment="1" applyProtection="1">
      <alignment vertical="center" shrinkToFit="1"/>
      <protection locked="0"/>
    </xf>
    <xf numFmtId="0" fontId="13" fillId="0" borderId="19" xfId="5" applyFont="1" applyBorder="1" applyAlignment="1" applyProtection="1">
      <alignment vertical="center" shrinkToFit="1"/>
      <protection locked="0"/>
    </xf>
    <xf numFmtId="0" fontId="37" fillId="0" borderId="0" xfId="5" applyFont="1" applyAlignment="1">
      <alignment vertical="top"/>
    </xf>
    <xf numFmtId="0" fontId="13" fillId="0" borderId="16" xfId="5" applyFont="1" applyBorder="1" applyAlignment="1" applyProtection="1">
      <alignment vertical="center" shrinkToFit="1"/>
      <protection locked="0"/>
    </xf>
    <xf numFmtId="0" fontId="13" fillId="0" borderId="17" xfId="5" applyFont="1" applyBorder="1" applyAlignment="1" applyProtection="1">
      <alignment vertical="center" shrinkToFit="1"/>
      <protection locked="0"/>
    </xf>
    <xf numFmtId="178" fontId="49" fillId="0" borderId="28" xfId="0" applyNumberFormat="1" applyFont="1" applyBorder="1" applyAlignment="1">
      <alignment horizontal="center" vertical="center"/>
    </xf>
    <xf numFmtId="178" fontId="13" fillId="0" borderId="22" xfId="5" applyNumberFormat="1" applyFont="1" applyBorder="1" applyAlignment="1" applyProtection="1">
      <alignment horizontal="center" vertical="center"/>
      <protection locked="0"/>
    </xf>
    <xf numFmtId="0" fontId="40" fillId="2" borderId="22" xfId="5" applyFont="1" applyFill="1" applyBorder="1" applyAlignment="1" applyProtection="1">
      <alignment horizontal="center" vertical="center"/>
      <protection locked="0" hidden="1"/>
    </xf>
    <xf numFmtId="178" fontId="49" fillId="0" borderId="22" xfId="5" applyNumberFormat="1" applyFont="1" applyBorder="1" applyAlignment="1">
      <alignment horizontal="center" vertical="center"/>
    </xf>
    <xf numFmtId="0" fontId="45" fillId="0" borderId="0" xfId="5" applyFont="1" applyAlignment="1">
      <alignment vertical="top" wrapText="1"/>
    </xf>
    <xf numFmtId="178" fontId="13" fillId="0" borderId="12" xfId="5" applyNumberFormat="1" applyFont="1" applyBorder="1" applyAlignment="1" applyProtection="1">
      <alignment horizontal="center" vertical="center"/>
      <protection locked="0"/>
    </xf>
    <xf numFmtId="0" fontId="40" fillId="2" borderId="12" xfId="5" applyFont="1" applyFill="1" applyBorder="1" applyAlignment="1" applyProtection="1">
      <alignment horizontal="center" vertical="center"/>
      <protection locked="0" hidden="1"/>
    </xf>
    <xf numFmtId="178" fontId="49" fillId="0" borderId="12" xfId="5" applyNumberFormat="1" applyFont="1" applyBorder="1" applyAlignment="1">
      <alignment horizontal="center" vertical="center"/>
    </xf>
    <xf numFmtId="178" fontId="13" fillId="0" borderId="28" xfId="5" applyNumberFormat="1" applyFont="1" applyBorder="1" applyAlignment="1" applyProtection="1">
      <alignment horizontal="center" vertical="center"/>
      <protection locked="0"/>
    </xf>
    <xf numFmtId="0" fontId="40" fillId="2" borderId="28" xfId="5" applyFont="1" applyFill="1" applyBorder="1" applyAlignment="1" applyProtection="1">
      <alignment horizontal="center" vertical="center"/>
      <protection locked="0" hidden="1"/>
    </xf>
    <xf numFmtId="178" fontId="49" fillId="0" borderId="28" xfId="5" applyNumberFormat="1" applyFont="1" applyBorder="1" applyAlignment="1">
      <alignment horizontal="center" vertical="center"/>
    </xf>
    <xf numFmtId="0" fontId="55" fillId="0" borderId="0" xfId="5" applyFont="1">
      <alignment vertical="center"/>
    </xf>
    <xf numFmtId="0" fontId="40" fillId="2" borderId="23" xfId="5" applyFont="1" applyFill="1" applyBorder="1" applyAlignment="1" applyProtection="1">
      <alignment horizontal="center" vertical="center"/>
      <protection locked="0" hidden="1"/>
    </xf>
    <xf numFmtId="178" fontId="49" fillId="0" borderId="23" xfId="5" applyNumberFormat="1" applyFont="1" applyBorder="1" applyAlignment="1">
      <alignment horizontal="center" vertical="center"/>
    </xf>
    <xf numFmtId="178" fontId="50" fillId="4" borderId="22" xfId="5" applyNumberFormat="1" applyFont="1" applyFill="1" applyBorder="1" applyAlignment="1">
      <alignment horizontal="center" vertical="center"/>
    </xf>
    <xf numFmtId="178" fontId="50" fillId="4" borderId="23" xfId="5" applyNumberFormat="1" applyFont="1" applyFill="1" applyBorder="1" applyAlignment="1">
      <alignment horizontal="center" vertical="center"/>
    </xf>
    <xf numFmtId="178" fontId="50" fillId="4" borderId="28" xfId="5" applyNumberFormat="1" applyFont="1" applyFill="1" applyBorder="1" applyAlignment="1">
      <alignment horizontal="center" vertical="center"/>
    </xf>
    <xf numFmtId="178" fontId="13" fillId="0" borderId="23" xfId="5" applyNumberFormat="1" applyFont="1" applyBorder="1" applyAlignment="1" applyProtection="1">
      <alignment horizontal="center" vertical="center"/>
      <protection locked="0"/>
    </xf>
    <xf numFmtId="0" fontId="40" fillId="2" borderId="35" xfId="5" applyFont="1" applyFill="1" applyBorder="1" applyAlignment="1" applyProtection="1">
      <alignment horizontal="center" vertical="center"/>
      <protection locked="0" hidden="1"/>
    </xf>
    <xf numFmtId="178" fontId="49" fillId="0" borderId="35" xfId="5" applyNumberFormat="1" applyFont="1" applyBorder="1" applyAlignment="1">
      <alignment horizontal="center" vertical="center"/>
    </xf>
    <xf numFmtId="0" fontId="13" fillId="3" borderId="18" xfId="5" applyFont="1" applyFill="1" applyBorder="1" applyAlignment="1" applyProtection="1">
      <alignment horizontal="center" vertical="center" wrapText="1"/>
      <protection locked="0"/>
    </xf>
    <xf numFmtId="0" fontId="13" fillId="3" borderId="0" xfId="5" applyFont="1" applyFill="1" applyAlignment="1" applyProtection="1">
      <alignment horizontal="center" vertical="center" wrapText="1"/>
      <protection locked="0"/>
    </xf>
    <xf numFmtId="0" fontId="13" fillId="3" borderId="19" xfId="5" applyFont="1" applyFill="1" applyBorder="1" applyAlignment="1" applyProtection="1">
      <alignment horizontal="center" vertical="center" wrapText="1"/>
      <protection locked="0"/>
    </xf>
    <xf numFmtId="0" fontId="40" fillId="2" borderId="29" xfId="5" applyFont="1" applyFill="1" applyBorder="1" applyAlignment="1" applyProtection="1">
      <alignment horizontal="center" vertical="center"/>
      <protection locked="0" hidden="1"/>
    </xf>
    <xf numFmtId="0" fontId="57" fillId="0" borderId="0" xfId="5" applyFont="1">
      <alignment vertical="center"/>
    </xf>
    <xf numFmtId="0" fontId="40" fillId="2" borderId="22" xfId="0" applyFont="1" applyFill="1" applyBorder="1" applyAlignment="1" applyProtection="1">
      <alignment horizontal="center" vertical="center"/>
      <protection locked="0" hidden="1"/>
    </xf>
    <xf numFmtId="178" fontId="40" fillId="0" borderId="0" xfId="5" applyNumberFormat="1" applyFont="1" applyAlignment="1" applyProtection="1">
      <alignment horizontal="center" vertical="center"/>
      <protection locked="0"/>
    </xf>
    <xf numFmtId="0" fontId="40" fillId="0" borderId="19" xfId="5" applyFont="1" applyBorder="1" applyAlignment="1" applyProtection="1">
      <alignment horizontal="center" vertical="center"/>
      <protection locked="0"/>
    </xf>
    <xf numFmtId="178" fontId="13" fillId="0" borderId="13" xfId="5" applyNumberFormat="1" applyFont="1" applyBorder="1" applyAlignment="1">
      <alignment horizontal="center" vertical="center"/>
    </xf>
    <xf numFmtId="178" fontId="13" fillId="0" borderId="30" xfId="5" applyNumberFormat="1" applyFont="1" applyBorder="1" applyAlignment="1" applyProtection="1">
      <alignment horizontal="center" vertical="center"/>
      <protection locked="0"/>
    </xf>
    <xf numFmtId="0" fontId="40" fillId="2" borderId="4" xfId="5" applyFont="1" applyFill="1" applyBorder="1" applyAlignment="1" applyProtection="1">
      <alignment horizontal="center" vertical="center"/>
      <protection locked="0" hidden="1"/>
    </xf>
    <xf numFmtId="178" fontId="49" fillId="0" borderId="30" xfId="5" applyNumberFormat="1" applyFont="1" applyBorder="1" applyAlignment="1">
      <alignment horizontal="center" vertical="center"/>
    </xf>
    <xf numFmtId="178" fontId="13" fillId="0" borderId="31" xfId="5" applyNumberFormat="1" applyFont="1" applyBorder="1" applyAlignment="1" applyProtection="1">
      <alignment horizontal="center" vertical="center"/>
      <protection locked="0"/>
    </xf>
    <xf numFmtId="0" fontId="40" fillId="2" borderId="13" xfId="5" applyFont="1" applyFill="1" applyBorder="1" applyAlignment="1" applyProtection="1">
      <alignment horizontal="center" vertical="center"/>
      <protection locked="0" hidden="1"/>
    </xf>
    <xf numFmtId="178" fontId="49" fillId="0" borderId="31" xfId="5" applyNumberFormat="1" applyFont="1" applyBorder="1" applyAlignment="1">
      <alignment horizontal="center" vertical="center"/>
    </xf>
    <xf numFmtId="0" fontId="1" fillId="0" borderId="0" xfId="5" applyProtection="1">
      <alignment vertical="center"/>
      <protection locked="0"/>
    </xf>
    <xf numFmtId="0" fontId="33" fillId="0" borderId="0" xfId="5" applyFont="1" applyAlignment="1" applyProtection="1">
      <alignment vertical="top" wrapText="1"/>
      <protection locked="0"/>
    </xf>
    <xf numFmtId="178" fontId="58" fillId="0" borderId="4" xfId="5" applyNumberFormat="1" applyFont="1" applyBorder="1" applyAlignment="1">
      <alignment horizontal="center" vertical="center"/>
    </xf>
    <xf numFmtId="0" fontId="13" fillId="6" borderId="4" xfId="5" applyFont="1" applyFill="1" applyBorder="1" applyProtection="1">
      <alignment vertical="center"/>
      <protection locked="0"/>
    </xf>
    <xf numFmtId="178" fontId="49" fillId="0" borderId="4" xfId="5" applyNumberFormat="1" applyFont="1" applyBorder="1" applyAlignment="1">
      <alignment horizontal="center" vertical="center"/>
    </xf>
    <xf numFmtId="0" fontId="33" fillId="0" borderId="0" xfId="5" applyFont="1" applyAlignment="1">
      <alignment vertical="top" wrapText="1"/>
    </xf>
    <xf numFmtId="0" fontId="13" fillId="0" borderId="0" xfId="5" applyFont="1">
      <alignment vertical="center"/>
    </xf>
    <xf numFmtId="178" fontId="49" fillId="0" borderId="0" xfId="5" applyNumberFormat="1" applyFont="1" applyAlignment="1">
      <alignment horizontal="center" vertical="center"/>
    </xf>
    <xf numFmtId="0" fontId="60" fillId="0" borderId="0" xfId="5" applyFont="1" applyAlignment="1">
      <alignment horizontal="right"/>
    </xf>
    <xf numFmtId="0" fontId="41" fillId="0" borderId="0" xfId="5" applyFont="1" applyAlignment="1">
      <alignment vertical="top" wrapText="1"/>
    </xf>
    <xf numFmtId="0" fontId="61" fillId="0" borderId="0" xfId="5" applyFont="1">
      <alignment vertical="center"/>
    </xf>
    <xf numFmtId="0" fontId="59" fillId="0" borderId="0" xfId="5" applyFont="1">
      <alignment vertical="center"/>
    </xf>
    <xf numFmtId="0" fontId="60" fillId="0" borderId="0" xfId="5" applyFont="1" applyAlignment="1"/>
    <xf numFmtId="0" fontId="62" fillId="0" borderId="0" xfId="5" applyFont="1">
      <alignment vertical="center"/>
    </xf>
    <xf numFmtId="0" fontId="63" fillId="0" borderId="0" xfId="5" applyFont="1">
      <alignment vertical="center"/>
    </xf>
    <xf numFmtId="0" fontId="63" fillId="0" borderId="0" xfId="5" applyFont="1" applyAlignment="1">
      <alignment vertical="center" wrapText="1"/>
    </xf>
    <xf numFmtId="0" fontId="13" fillId="0" borderId="0" xfId="5" applyFont="1" applyAlignment="1">
      <alignment vertical="top" wrapText="1"/>
    </xf>
    <xf numFmtId="0" fontId="13" fillId="0" borderId="0" xfId="5" applyFont="1" applyAlignment="1">
      <alignment vertical="center" wrapText="1"/>
    </xf>
    <xf numFmtId="0" fontId="40" fillId="0" borderId="0" xfId="5" applyFont="1">
      <alignment vertical="center"/>
    </xf>
    <xf numFmtId="0" fontId="64" fillId="0" borderId="0" xfId="5" applyFont="1">
      <alignment vertical="center"/>
    </xf>
    <xf numFmtId="0" fontId="65" fillId="0" borderId="0" xfId="5" applyFont="1" applyAlignment="1">
      <alignment horizontal="center" vertical="center"/>
    </xf>
    <xf numFmtId="0" fontId="66" fillId="0" borderId="6" xfId="5" applyFont="1" applyBorder="1" applyAlignment="1">
      <alignment horizontal="center" vertical="center" wrapText="1"/>
    </xf>
    <xf numFmtId="0" fontId="66" fillId="0" borderId="4" xfId="5" applyFont="1" applyBorder="1" applyAlignment="1">
      <alignment horizontal="center" vertical="center" wrapText="1"/>
    </xf>
    <xf numFmtId="0" fontId="66" fillId="0" borderId="13" xfId="5" applyFont="1" applyBorder="1" applyAlignment="1">
      <alignment horizontal="center" vertical="center" wrapText="1"/>
    </xf>
    <xf numFmtId="0" fontId="66" fillId="0" borderId="4" xfId="5" applyFont="1" applyBorder="1">
      <alignment vertical="center"/>
    </xf>
    <xf numFmtId="180" fontId="66" fillId="0" borderId="4" xfId="5" applyNumberFormat="1" applyFont="1" applyBorder="1" applyAlignment="1">
      <alignment horizontal="center" vertical="center"/>
    </xf>
    <xf numFmtId="180" fontId="66" fillId="0" borderId="13" xfId="5" applyNumberFormat="1" applyFont="1" applyBorder="1" applyAlignment="1">
      <alignment horizontal="center" vertical="center"/>
    </xf>
    <xf numFmtId="0" fontId="13" fillId="0" borderId="4" xfId="5" applyFont="1" applyBorder="1">
      <alignment vertical="center"/>
    </xf>
    <xf numFmtId="0" fontId="13" fillId="0" borderId="7" xfId="5" applyFont="1" applyBorder="1">
      <alignment vertical="center"/>
    </xf>
    <xf numFmtId="0" fontId="13" fillId="0" borderId="9" xfId="5" applyFont="1" applyBorder="1">
      <alignment vertical="center"/>
    </xf>
    <xf numFmtId="180" fontId="66" fillId="0" borderId="6" xfId="5" applyNumberFormat="1" applyFont="1" applyBorder="1" applyAlignment="1">
      <alignment horizontal="center" vertical="center"/>
    </xf>
    <xf numFmtId="0" fontId="63" fillId="0" borderId="4" xfId="5" applyFont="1" applyBorder="1" applyAlignment="1">
      <alignment horizontal="center" vertical="center"/>
    </xf>
    <xf numFmtId="0" fontId="13" fillId="0" borderId="4" xfId="5" applyFont="1" applyBorder="1" applyAlignment="1">
      <alignment horizontal="center" vertical="center"/>
    </xf>
    <xf numFmtId="0" fontId="13" fillId="0" borderId="4" xfId="5" applyFont="1" applyBorder="1" applyAlignment="1">
      <alignment horizontal="center" vertical="center" shrinkToFit="1"/>
    </xf>
    <xf numFmtId="0" fontId="1" fillId="0" borderId="4" xfId="5" applyBorder="1">
      <alignment vertical="center"/>
    </xf>
    <xf numFmtId="180" fontId="66" fillId="0" borderId="7" xfId="5" applyNumberFormat="1" applyFont="1" applyBorder="1" applyAlignment="1">
      <alignment horizontal="center" vertical="center"/>
    </xf>
    <xf numFmtId="0" fontId="1" fillId="0" borderId="5" xfId="5" applyBorder="1">
      <alignment vertical="center"/>
    </xf>
    <xf numFmtId="0" fontId="63" fillId="0" borderId="7" xfId="5" applyFont="1" applyBorder="1">
      <alignment vertical="center"/>
    </xf>
    <xf numFmtId="0" fontId="66" fillId="0" borderId="6" xfId="5" applyFont="1" applyBorder="1">
      <alignment vertical="center"/>
    </xf>
    <xf numFmtId="0" fontId="1" fillId="0" borderId="32" xfId="5" applyBorder="1">
      <alignment vertical="center"/>
    </xf>
    <xf numFmtId="0" fontId="1" fillId="0" borderId="33" xfId="5" applyBorder="1">
      <alignment vertical="center"/>
    </xf>
    <xf numFmtId="180" fontId="66" fillId="2" borderId="33" xfId="5" applyNumberFormat="1" applyFont="1" applyFill="1" applyBorder="1" applyAlignment="1">
      <alignment horizontal="center" vertical="center"/>
    </xf>
    <xf numFmtId="180" fontId="66" fillId="0" borderId="34" xfId="5" applyNumberFormat="1" applyFont="1" applyBorder="1" applyAlignment="1">
      <alignment horizontal="center" vertical="center"/>
    </xf>
    <xf numFmtId="0" fontId="66" fillId="0" borderId="12" xfId="5" applyFont="1" applyBorder="1" applyAlignment="1">
      <alignment horizontal="center" vertical="center" wrapText="1"/>
    </xf>
    <xf numFmtId="0" fontId="63" fillId="0" borderId="14" xfId="5" applyFont="1" applyBorder="1">
      <alignment vertical="center"/>
    </xf>
    <xf numFmtId="0" fontId="63" fillId="0" borderId="15" xfId="5" applyFont="1" applyBorder="1">
      <alignment vertical="center"/>
    </xf>
    <xf numFmtId="0" fontId="13" fillId="0" borderId="4" xfId="5" applyFont="1" applyBorder="1" applyAlignment="1">
      <alignment vertical="center" wrapText="1"/>
    </xf>
    <xf numFmtId="0" fontId="63" fillId="0" borderId="9" xfId="5" applyFont="1" applyBorder="1">
      <alignment vertical="center"/>
    </xf>
    <xf numFmtId="0" fontId="13" fillId="0" borderId="10" xfId="5" applyFont="1" applyBorder="1">
      <alignment vertical="center"/>
    </xf>
    <xf numFmtId="0" fontId="63" fillId="0" borderId="5" xfId="5" applyFont="1" applyBorder="1">
      <alignment vertical="center"/>
    </xf>
    <xf numFmtId="0" fontId="13" fillId="0" borderId="14" xfId="5" applyFont="1" applyBorder="1">
      <alignment vertical="center"/>
    </xf>
    <xf numFmtId="0" fontId="13" fillId="0" borderId="15" xfId="5" applyFont="1" applyBorder="1">
      <alignment vertical="center"/>
    </xf>
    <xf numFmtId="0" fontId="13" fillId="0" borderId="16" xfId="5" applyFont="1" applyBorder="1">
      <alignment vertical="center"/>
    </xf>
    <xf numFmtId="0" fontId="13" fillId="0" borderId="17" xfId="5" applyFont="1" applyBorder="1">
      <alignment vertical="center"/>
    </xf>
    <xf numFmtId="0" fontId="4" fillId="0" borderId="4" xfId="1" applyFont="1" applyBorder="1" applyAlignment="1" applyProtection="1">
      <alignment horizontal="center" vertical="center"/>
    </xf>
    <xf numFmtId="0" fontId="4" fillId="0" borderId="4" xfId="1" applyFont="1" applyBorder="1" applyAlignment="1" applyProtection="1">
      <alignment horizontal="distributed" vertical="center"/>
    </xf>
    <xf numFmtId="0" fontId="4" fillId="0" borderId="4" xfId="1" applyFont="1" applyBorder="1" applyAlignment="1" applyProtection="1">
      <alignment horizontal="left" vertical="center" wrapText="1"/>
      <protection locked="0"/>
    </xf>
    <xf numFmtId="0" fontId="8" fillId="0" borderId="3" xfId="1" applyFont="1" applyBorder="1" applyAlignment="1" applyProtection="1">
      <alignment horizontal="center" vertical="top" wrapText="1"/>
    </xf>
    <xf numFmtId="0" fontId="4" fillId="0" borderId="0" xfId="1" applyFont="1" applyBorder="1" applyAlignment="1" applyProtection="1">
      <alignment horizontal="center" vertical="center"/>
    </xf>
    <xf numFmtId="0" fontId="8" fillId="0" borderId="0" xfId="1" applyFont="1" applyAlignment="1" applyProtection="1">
      <alignment horizontal="left" vertical="top" wrapText="1"/>
    </xf>
    <xf numFmtId="0" fontId="7" fillId="0" borderId="0" xfId="1" applyFont="1" applyAlignment="1" applyProtection="1">
      <alignment horizontal="left" vertical="top" wrapText="1"/>
    </xf>
    <xf numFmtId="0" fontId="4" fillId="0" borderId="0" xfId="1" applyFont="1" applyBorder="1" applyAlignment="1" applyProtection="1">
      <alignment horizontal="left" vertical="center" wrapText="1"/>
    </xf>
    <xf numFmtId="0" fontId="4" fillId="0" borderId="0" xfId="1" applyFont="1" applyAlignment="1" applyProtection="1">
      <alignment horizontal="distributed" vertical="top"/>
    </xf>
    <xf numFmtId="49" fontId="4" fillId="0" borderId="0" xfId="1" applyNumberFormat="1" applyFont="1" applyBorder="1" applyAlignment="1" applyProtection="1">
      <alignment vertical="top" wrapText="1"/>
      <protection locked="0"/>
    </xf>
    <xf numFmtId="0" fontId="4" fillId="0" borderId="0" xfId="1" applyFont="1" applyBorder="1" applyAlignment="1" applyProtection="1">
      <alignment vertical="top" wrapText="1"/>
      <protection locked="0"/>
    </xf>
    <xf numFmtId="0" fontId="4" fillId="0" borderId="0" xfId="1" applyFont="1" applyBorder="1" applyAlignment="1" applyProtection="1">
      <alignment horizontal="distributed" vertical="top"/>
    </xf>
    <xf numFmtId="0" fontId="4" fillId="0" borderId="0" xfId="1" applyFont="1" applyBorder="1" applyAlignment="1" applyProtection="1">
      <alignment horizontal="center" vertical="top" wrapText="1"/>
      <protection locked="0"/>
    </xf>
    <xf numFmtId="0" fontId="4" fillId="0" borderId="0" xfId="1" applyFont="1" applyBorder="1" applyAlignment="1" applyProtection="1">
      <alignment horizontal="right" vertical="top" wrapText="1"/>
      <protection locked="0"/>
    </xf>
    <xf numFmtId="0" fontId="4" fillId="0" borderId="0" xfId="1" applyFont="1" applyBorder="1" applyAlignment="1" applyProtection="1">
      <alignment horizontal="left" vertical="center"/>
    </xf>
    <xf numFmtId="0" fontId="0" fillId="0" borderId="0" xfId="0" applyAlignment="1" applyProtection="1">
      <alignment vertical="center"/>
      <protection locked="0"/>
    </xf>
    <xf numFmtId="0" fontId="18" fillId="2" borderId="5" xfId="0" applyFont="1" applyFill="1" applyBorder="1" applyAlignment="1" applyProtection="1">
      <alignment horizontal="center" wrapText="1"/>
      <protection locked="0"/>
    </xf>
    <xf numFmtId="0" fontId="41" fillId="0" borderId="0" xfId="5" applyFont="1" applyAlignment="1">
      <alignment horizontal="center" wrapText="1"/>
    </xf>
    <xf numFmtId="0" fontId="39" fillId="0" borderId="0" xfId="0" applyFont="1" applyAlignment="1">
      <alignment vertical="center"/>
    </xf>
    <xf numFmtId="0" fontId="18" fillId="0" borderId="0" xfId="0" applyFont="1" applyAlignment="1">
      <alignment vertical="center"/>
    </xf>
    <xf numFmtId="0" fontId="39" fillId="0" borderId="0" xfId="0" applyFont="1" applyAlignment="1" applyProtection="1">
      <alignment horizontal="right"/>
      <protection locked="0"/>
    </xf>
    <xf numFmtId="0" fontId="42" fillId="0" borderId="0" xfId="0" applyFont="1" applyAlignment="1" applyProtection="1">
      <alignment wrapText="1"/>
      <protection locked="0"/>
    </xf>
    <xf numFmtId="0" fontId="33" fillId="0" borderId="0" xfId="5" applyFont="1" applyAlignment="1">
      <alignment horizontal="center" wrapText="1"/>
    </xf>
    <xf numFmtId="0" fontId="68" fillId="2" borderId="0" xfId="5" applyFont="1" applyFill="1" applyAlignment="1">
      <alignment horizontal="right" vertical="center" shrinkToFit="1"/>
    </xf>
    <xf numFmtId="0" fontId="55" fillId="2" borderId="0" xfId="5" applyFont="1" applyFill="1" applyAlignment="1">
      <alignment horizontal="right" vertical="center" shrinkToFit="1"/>
    </xf>
    <xf numFmtId="0" fontId="35" fillId="0" borderId="0" xfId="5" applyFont="1" applyAlignment="1">
      <alignment horizontal="center" vertical="center"/>
    </xf>
    <xf numFmtId="0" fontId="36" fillId="0" borderId="0" xfId="5" applyFont="1" applyAlignment="1">
      <alignment horizontal="center" vertical="center"/>
    </xf>
    <xf numFmtId="0" fontId="38" fillId="0" borderId="0" xfId="5" applyFont="1" applyAlignment="1">
      <alignment horizontal="center" vertical="center"/>
    </xf>
    <xf numFmtId="0" fontId="39" fillId="2" borderId="0" xfId="0" applyFont="1" applyFill="1" applyAlignment="1" applyProtection="1">
      <alignment horizontal="right" vertical="center"/>
      <protection locked="0"/>
    </xf>
    <xf numFmtId="0" fontId="42" fillId="2" borderId="10" xfId="0" applyFont="1" applyFill="1" applyBorder="1" applyAlignment="1" applyProtection="1">
      <alignment horizontal="center" wrapText="1"/>
      <protection locked="0"/>
    </xf>
    <xf numFmtId="0" fontId="33" fillId="0" borderId="0" xfId="5" applyFont="1" applyAlignment="1">
      <alignment horizontal="center" vertical="center" wrapText="1"/>
    </xf>
    <xf numFmtId="0" fontId="42" fillId="2" borderId="10" xfId="0" applyFont="1" applyFill="1" applyBorder="1" applyAlignment="1" applyProtection="1">
      <alignment horizontal="left" wrapText="1"/>
      <protection locked="0"/>
    </xf>
    <xf numFmtId="0" fontId="42" fillId="2" borderId="5" xfId="0" applyFont="1" applyFill="1" applyBorder="1" applyAlignment="1" applyProtection="1">
      <alignment wrapText="1"/>
      <protection locked="0"/>
    </xf>
    <xf numFmtId="0" fontId="13" fillId="0" borderId="7" xfId="5" applyFont="1" applyBorder="1" applyAlignment="1">
      <alignment horizontal="center" vertical="center"/>
    </xf>
    <xf numFmtId="0" fontId="13" fillId="0" borderId="10" xfId="5" applyFont="1" applyBorder="1" applyAlignment="1">
      <alignment horizontal="center" vertical="center"/>
    </xf>
    <xf numFmtId="0" fontId="13" fillId="0" borderId="9" xfId="5" applyFont="1" applyBorder="1" applyAlignment="1">
      <alignment horizontal="center" vertical="center"/>
    </xf>
    <xf numFmtId="0" fontId="13" fillId="3" borderId="7" xfId="5" applyFont="1" applyFill="1" applyBorder="1" applyAlignment="1" applyProtection="1">
      <alignment horizontal="center" vertical="center" wrapText="1"/>
      <protection locked="0"/>
    </xf>
    <xf numFmtId="0" fontId="13" fillId="3" borderId="10" xfId="5" applyFont="1" applyFill="1" applyBorder="1" applyAlignment="1" applyProtection="1">
      <alignment horizontal="center" vertical="center" wrapText="1"/>
      <protection locked="0"/>
    </xf>
    <xf numFmtId="0" fontId="13" fillId="3" borderId="9" xfId="5" applyFont="1" applyFill="1" applyBorder="1" applyAlignment="1" applyProtection="1">
      <alignment horizontal="center" vertical="center" wrapText="1"/>
      <protection locked="0"/>
    </xf>
    <xf numFmtId="0" fontId="13" fillId="0" borderId="6" xfId="5" applyFont="1" applyBorder="1" applyAlignment="1" applyProtection="1">
      <alignment horizontal="center" vertical="center"/>
      <protection locked="0"/>
    </xf>
    <xf numFmtId="0" fontId="13" fillId="0" borderId="12" xfId="5" applyFont="1" applyBorder="1" applyAlignment="1" applyProtection="1">
      <alignment horizontal="center" vertical="center"/>
      <protection locked="0"/>
    </xf>
    <xf numFmtId="0" fontId="13" fillId="0" borderId="13" xfId="5" applyFont="1" applyBorder="1" applyAlignment="1" applyProtection="1">
      <alignment horizontal="center" vertical="center"/>
      <protection locked="0"/>
    </xf>
    <xf numFmtId="0" fontId="13" fillId="0" borderId="20" xfId="0" applyFont="1" applyBorder="1" applyAlignment="1" applyProtection="1">
      <alignment vertical="center" wrapText="1"/>
      <protection locked="0"/>
    </xf>
    <xf numFmtId="0" fontId="13" fillId="0" borderId="21" xfId="0" applyFont="1" applyBorder="1" applyAlignment="1" applyProtection="1">
      <alignment vertical="center" wrapText="1"/>
      <protection locked="0"/>
    </xf>
    <xf numFmtId="178" fontId="13" fillId="0" borderId="22" xfId="0" applyNumberFormat="1" applyFont="1" applyBorder="1" applyAlignment="1">
      <alignment horizontal="center" vertical="center"/>
    </xf>
    <xf numFmtId="178" fontId="13" fillId="0" borderId="35" xfId="0" applyNumberFormat="1" applyFont="1" applyBorder="1" applyAlignment="1">
      <alignment horizontal="center" vertical="center"/>
    </xf>
    <xf numFmtId="178" fontId="13" fillId="0" borderId="23" xfId="0" applyNumberFormat="1" applyFont="1" applyBorder="1" applyAlignment="1">
      <alignment horizontal="center" vertical="center"/>
    </xf>
    <xf numFmtId="178" fontId="13" fillId="0" borderId="28" xfId="0" applyNumberFormat="1" applyFont="1" applyBorder="1" applyAlignment="1">
      <alignment horizontal="center" vertical="center"/>
    </xf>
    <xf numFmtId="178" fontId="49" fillId="3" borderId="14" xfId="5" applyNumberFormat="1" applyFont="1" applyFill="1" applyBorder="1" applyAlignment="1">
      <alignment horizontal="center" vertical="center"/>
    </xf>
    <xf numFmtId="178" fontId="49" fillId="3" borderId="11" xfId="5" applyNumberFormat="1" applyFont="1" applyFill="1" applyBorder="1" applyAlignment="1">
      <alignment horizontal="center" vertical="center"/>
    </xf>
    <xf numFmtId="178" fontId="49" fillId="3" borderId="15" xfId="5" applyNumberFormat="1" applyFont="1" applyFill="1" applyBorder="1" applyAlignment="1">
      <alignment horizontal="center" vertical="center"/>
    </xf>
    <xf numFmtId="0" fontId="13" fillId="0" borderId="24" xfId="0" applyFont="1" applyBorder="1" applyAlignment="1" applyProtection="1">
      <alignment horizontal="left" vertical="center" wrapText="1"/>
      <protection locked="0"/>
    </xf>
    <xf numFmtId="0" fontId="13" fillId="0" borderId="25" xfId="0" applyFont="1" applyBorder="1" applyAlignment="1" applyProtection="1">
      <alignment horizontal="left" vertical="center" wrapText="1"/>
      <protection locked="0"/>
    </xf>
    <xf numFmtId="0" fontId="13" fillId="0" borderId="24" xfId="0" applyFont="1" applyBorder="1" applyAlignment="1" applyProtection="1">
      <alignment vertical="center" wrapText="1"/>
      <protection locked="0"/>
    </xf>
    <xf numFmtId="0" fontId="13" fillId="0" borderId="25" xfId="0" applyFont="1" applyBorder="1" applyAlignment="1" applyProtection="1">
      <alignment vertical="center" wrapText="1"/>
      <protection locked="0"/>
    </xf>
    <xf numFmtId="0" fontId="13" fillId="3" borderId="18" xfId="5" applyFont="1" applyFill="1" applyBorder="1" applyAlignment="1" applyProtection="1">
      <alignment horizontal="center" vertical="center"/>
      <protection locked="0"/>
    </xf>
    <xf numFmtId="0" fontId="13" fillId="3" borderId="0" xfId="5" applyFont="1" applyFill="1" applyAlignment="1" applyProtection="1">
      <alignment horizontal="center" vertical="center"/>
      <protection locked="0"/>
    </xf>
    <xf numFmtId="0" fontId="13" fillId="3" borderId="19" xfId="5" applyFont="1" applyFill="1" applyBorder="1" applyAlignment="1" applyProtection="1">
      <alignment horizontal="center" vertical="center"/>
      <protection locked="0"/>
    </xf>
    <xf numFmtId="0" fontId="13" fillId="0" borderId="26" xfId="0" applyFont="1" applyBorder="1" applyAlignment="1" applyProtection="1">
      <alignment vertical="center" wrapText="1"/>
      <protection locked="0"/>
    </xf>
    <xf numFmtId="0" fontId="13" fillId="0" borderId="27" xfId="0" applyFont="1" applyBorder="1" applyAlignment="1" applyProtection="1">
      <alignment vertical="center" wrapText="1"/>
      <protection locked="0"/>
    </xf>
    <xf numFmtId="0" fontId="13" fillId="3" borderId="16" xfId="5" applyFont="1" applyFill="1" applyBorder="1" applyAlignment="1" applyProtection="1">
      <alignment horizontal="center" vertical="center"/>
      <protection locked="0"/>
    </xf>
    <xf numFmtId="0" fontId="13" fillId="3" borderId="5" xfId="5" applyFont="1" applyFill="1" applyBorder="1" applyAlignment="1" applyProtection="1">
      <alignment horizontal="center" vertical="center"/>
      <protection locked="0"/>
    </xf>
    <xf numFmtId="0" fontId="13" fillId="3" borderId="17" xfId="5" applyFont="1" applyFill="1" applyBorder="1" applyAlignment="1" applyProtection="1">
      <alignment horizontal="center" vertical="center"/>
      <protection locked="0"/>
    </xf>
    <xf numFmtId="178" fontId="40" fillId="0" borderId="0" xfId="5" applyNumberFormat="1" applyFont="1" applyAlignment="1" applyProtection="1">
      <alignment horizontal="center" vertical="center"/>
      <protection locked="0"/>
    </xf>
    <xf numFmtId="0" fontId="40" fillId="0" borderId="19" xfId="5" applyFont="1" applyBorder="1" applyAlignment="1" applyProtection="1">
      <alignment horizontal="center" vertical="center"/>
      <protection locked="0"/>
    </xf>
    <xf numFmtId="0" fontId="13" fillId="0" borderId="14" xfId="5" applyFont="1" applyBorder="1" applyAlignment="1" applyProtection="1">
      <alignment horizontal="left" vertical="center" shrinkToFit="1"/>
      <protection locked="0"/>
    </xf>
    <xf numFmtId="0" fontId="13" fillId="0" borderId="15" xfId="5" applyFont="1" applyBorder="1" applyAlignment="1" applyProtection="1">
      <alignment horizontal="left" vertical="center" shrinkToFit="1"/>
      <protection locked="0"/>
    </xf>
    <xf numFmtId="0" fontId="13" fillId="0" borderId="18" xfId="5" applyFont="1" applyBorder="1" applyAlignment="1" applyProtection="1">
      <alignment horizontal="left" vertical="center" shrinkToFit="1"/>
      <protection locked="0"/>
    </xf>
    <xf numFmtId="0" fontId="13" fillId="0" borderId="19" xfId="5" applyFont="1" applyBorder="1" applyAlignment="1" applyProtection="1">
      <alignment horizontal="left" vertical="center" shrinkToFit="1"/>
      <protection locked="0"/>
    </xf>
    <xf numFmtId="0" fontId="13" fillId="0" borderId="16" xfId="5" applyFont="1" applyBorder="1" applyAlignment="1" applyProtection="1">
      <alignment horizontal="left" vertical="center" shrinkToFit="1"/>
      <protection locked="0"/>
    </xf>
    <xf numFmtId="0" fontId="13" fillId="0" borderId="17" xfId="5" applyFont="1" applyBorder="1" applyAlignment="1" applyProtection="1">
      <alignment horizontal="left" vertical="center" shrinkToFit="1"/>
      <protection locked="0"/>
    </xf>
    <xf numFmtId="0" fontId="51" fillId="0" borderId="20" xfId="5" applyFont="1" applyBorder="1" applyAlignment="1" applyProtection="1">
      <alignment vertical="center" wrapText="1"/>
      <protection locked="0"/>
    </xf>
    <xf numFmtId="0" fontId="51" fillId="0" borderId="21" xfId="5" applyFont="1" applyBorder="1" applyAlignment="1" applyProtection="1">
      <alignment vertical="center" wrapText="1"/>
      <protection locked="0"/>
    </xf>
    <xf numFmtId="178" fontId="13" fillId="0" borderId="6" xfId="5" applyNumberFormat="1" applyFont="1" applyBorder="1" applyAlignment="1">
      <alignment horizontal="center" vertical="center"/>
    </xf>
    <xf numFmtId="178" fontId="13" fillId="0" borderId="12" xfId="5" applyNumberFormat="1" applyFont="1" applyBorder="1" applyAlignment="1">
      <alignment horizontal="center" vertical="center"/>
    </xf>
    <xf numFmtId="178" fontId="13" fillId="0" borderId="13" xfId="5" applyNumberFormat="1" applyFont="1" applyBorder="1" applyAlignment="1">
      <alignment horizontal="center" vertical="center"/>
    </xf>
    <xf numFmtId="178" fontId="40" fillId="0" borderId="0" xfId="5" applyNumberFormat="1" applyFont="1" applyAlignment="1">
      <alignment horizontal="center" vertical="center"/>
    </xf>
    <xf numFmtId="0" fontId="51" fillId="3" borderId="14" xfId="5" applyFont="1" applyFill="1" applyBorder="1" applyAlignment="1" applyProtection="1">
      <alignment horizontal="center" vertical="center" wrapText="1"/>
      <protection locked="0"/>
    </xf>
    <xf numFmtId="0" fontId="51" fillId="3" borderId="11" xfId="5" applyFont="1" applyFill="1" applyBorder="1" applyAlignment="1" applyProtection="1">
      <alignment horizontal="center" vertical="center" wrapText="1"/>
      <protection locked="0"/>
    </xf>
    <xf numFmtId="0" fontId="51" fillId="3" borderId="15" xfId="5" applyFont="1" applyFill="1" applyBorder="1" applyAlignment="1" applyProtection="1">
      <alignment horizontal="center" vertical="center" wrapText="1"/>
      <protection locked="0"/>
    </xf>
    <xf numFmtId="0" fontId="51" fillId="3" borderId="18" xfId="5" applyFont="1" applyFill="1" applyBorder="1" applyAlignment="1" applyProtection="1">
      <alignment horizontal="center" vertical="center" wrapText="1"/>
      <protection locked="0"/>
    </xf>
    <xf numFmtId="0" fontId="51" fillId="3" borderId="0" xfId="5" applyFont="1" applyFill="1" applyAlignment="1" applyProtection="1">
      <alignment horizontal="center" vertical="center" wrapText="1"/>
      <protection locked="0"/>
    </xf>
    <xf numFmtId="0" fontId="51" fillId="3" borderId="19" xfId="5" applyFont="1" applyFill="1" applyBorder="1" applyAlignment="1" applyProtection="1">
      <alignment horizontal="center" vertical="center" wrapText="1"/>
      <protection locked="0"/>
    </xf>
    <xf numFmtId="0" fontId="51" fillId="0" borderId="26" xfId="5" applyFont="1" applyBorder="1" applyAlignment="1" applyProtection="1">
      <alignment vertical="center" wrapText="1"/>
      <protection locked="0"/>
    </xf>
    <xf numFmtId="0" fontId="51" fillId="0" borderId="27" xfId="5" applyFont="1" applyBorder="1" applyAlignment="1" applyProtection="1">
      <alignment vertical="center" wrapText="1"/>
      <protection locked="0"/>
    </xf>
    <xf numFmtId="0" fontId="13" fillId="0" borderId="18" xfId="5" applyFont="1" applyBorder="1" applyAlignment="1" applyProtection="1">
      <alignment vertical="center" shrinkToFit="1"/>
      <protection locked="0"/>
    </xf>
    <xf numFmtId="0" fontId="13" fillId="0" borderId="19" xfId="5" applyFont="1" applyBorder="1" applyAlignment="1" applyProtection="1">
      <alignment vertical="center" shrinkToFit="1"/>
      <protection locked="0"/>
    </xf>
    <xf numFmtId="0" fontId="51" fillId="3" borderId="18" xfId="5" applyFont="1" applyFill="1" applyBorder="1" applyAlignment="1" applyProtection="1">
      <alignment horizontal="center" vertical="center"/>
      <protection locked="0"/>
    </xf>
    <xf numFmtId="0" fontId="51" fillId="3" borderId="0" xfId="5" applyFont="1" applyFill="1" applyAlignment="1" applyProtection="1">
      <alignment horizontal="center" vertical="center"/>
      <protection locked="0"/>
    </xf>
    <xf numFmtId="0" fontId="51" fillId="3" borderId="19" xfId="5" applyFont="1" applyFill="1" applyBorder="1" applyAlignment="1" applyProtection="1">
      <alignment horizontal="center" vertical="center"/>
      <protection locked="0"/>
    </xf>
    <xf numFmtId="178" fontId="49" fillId="3" borderId="18" xfId="5" applyNumberFormat="1" applyFont="1" applyFill="1" applyBorder="1" applyAlignment="1">
      <alignment horizontal="center" vertical="center"/>
    </xf>
    <xf numFmtId="178" fontId="49" fillId="3" borderId="0" xfId="5" applyNumberFormat="1" applyFont="1" applyFill="1" applyAlignment="1">
      <alignment horizontal="center" vertical="center"/>
    </xf>
    <xf numFmtId="178" fontId="49" fillId="3" borderId="19" xfId="5" applyNumberFormat="1" applyFont="1" applyFill="1" applyBorder="1" applyAlignment="1">
      <alignment horizontal="center" vertical="center"/>
    </xf>
    <xf numFmtId="0" fontId="13" fillId="0" borderId="20" xfId="5" applyFont="1" applyBorder="1" applyAlignment="1" applyProtection="1">
      <alignment vertical="center" wrapText="1"/>
      <protection locked="0"/>
    </xf>
    <xf numFmtId="0" fontId="13" fillId="0" borderId="21" xfId="5" applyFont="1" applyBorder="1" applyAlignment="1" applyProtection="1">
      <alignment vertical="center" wrapText="1"/>
      <protection locked="0"/>
    </xf>
    <xf numFmtId="0" fontId="50" fillId="3" borderId="14" xfId="5" applyFont="1" applyFill="1" applyBorder="1" applyAlignment="1" applyProtection="1">
      <alignment horizontal="center"/>
      <protection locked="0"/>
    </xf>
    <xf numFmtId="0" fontId="50" fillId="3" borderId="11" xfId="5" applyFont="1" applyFill="1" applyBorder="1" applyAlignment="1" applyProtection="1">
      <alignment horizontal="center"/>
      <protection locked="0"/>
    </xf>
    <xf numFmtId="0" fontId="50" fillId="3" borderId="15" xfId="5" applyFont="1" applyFill="1" applyBorder="1" applyAlignment="1" applyProtection="1">
      <alignment horizontal="center"/>
      <protection locked="0"/>
    </xf>
    <xf numFmtId="0" fontId="13" fillId="0" borderId="24" xfId="5" applyFont="1" applyBorder="1" applyAlignment="1" applyProtection="1">
      <alignment vertical="center" wrapText="1"/>
      <protection locked="0"/>
    </xf>
    <xf numFmtId="0" fontId="13" fillId="0" borderId="25" xfId="5" applyFont="1" applyBorder="1" applyAlignment="1" applyProtection="1">
      <alignment vertical="center" wrapText="1"/>
      <protection locked="0"/>
    </xf>
    <xf numFmtId="0" fontId="50" fillId="3" borderId="18" xfId="5" applyFont="1" applyFill="1" applyBorder="1" applyAlignment="1" applyProtection="1">
      <alignment horizontal="center" vertical="top"/>
      <protection locked="0"/>
    </xf>
    <xf numFmtId="0" fontId="50" fillId="3" borderId="0" xfId="5" applyFont="1" applyFill="1" applyAlignment="1" applyProtection="1">
      <alignment horizontal="center" vertical="top"/>
      <protection locked="0"/>
    </xf>
    <xf numFmtId="0" fontId="50" fillId="3" borderId="19" xfId="5" applyFont="1" applyFill="1" applyBorder="1" applyAlignment="1" applyProtection="1">
      <alignment horizontal="center" vertical="top"/>
      <protection locked="0"/>
    </xf>
    <xf numFmtId="0" fontId="13" fillId="0" borderId="26" xfId="5" applyFont="1" applyBorder="1" applyProtection="1">
      <alignment vertical="center"/>
      <protection locked="0"/>
    </xf>
    <xf numFmtId="0" fontId="13" fillId="0" borderId="27" xfId="5" applyFont="1" applyBorder="1" applyProtection="1">
      <alignment vertical="center"/>
      <protection locked="0"/>
    </xf>
    <xf numFmtId="0" fontId="51" fillId="3" borderId="14" xfId="5" applyFont="1" applyFill="1" applyBorder="1" applyAlignment="1" applyProtection="1">
      <alignment horizontal="center" vertical="center"/>
      <protection locked="0"/>
    </xf>
    <xf numFmtId="0" fontId="51" fillId="3" borderId="11" xfId="5" applyFont="1" applyFill="1" applyBorder="1" applyAlignment="1" applyProtection="1">
      <alignment horizontal="center" vertical="center"/>
      <protection locked="0"/>
    </xf>
    <xf numFmtId="0" fontId="51" fillId="3" borderId="15" xfId="5" applyFont="1" applyFill="1" applyBorder="1" applyAlignment="1" applyProtection="1">
      <alignment horizontal="center" vertical="center"/>
      <protection locked="0"/>
    </xf>
    <xf numFmtId="178" fontId="40" fillId="3" borderId="20" xfId="5" applyNumberFormat="1" applyFont="1" applyFill="1" applyBorder="1" applyAlignment="1">
      <alignment horizontal="center" vertical="center"/>
    </xf>
    <xf numFmtId="178" fontId="40" fillId="3" borderId="21" xfId="5" applyNumberFormat="1" applyFont="1" applyFill="1" applyBorder="1" applyAlignment="1">
      <alignment horizontal="center" vertical="center"/>
    </xf>
    <xf numFmtId="0" fontId="13" fillId="0" borderId="24" xfId="5" applyFont="1" applyBorder="1" applyProtection="1">
      <alignment vertical="center"/>
      <protection locked="0"/>
    </xf>
    <xf numFmtId="0" fontId="13" fillId="0" borderId="25" xfId="5" applyFont="1" applyBorder="1" applyProtection="1">
      <alignment vertical="center"/>
      <protection locked="0"/>
    </xf>
    <xf numFmtId="178" fontId="40" fillId="3" borderId="24" xfId="5" applyNumberFormat="1" applyFont="1" applyFill="1" applyBorder="1" applyAlignment="1">
      <alignment horizontal="center" vertical="center"/>
    </xf>
    <xf numFmtId="178" fontId="40" fillId="3" borderId="25" xfId="5" applyNumberFormat="1" applyFont="1" applyFill="1" applyBorder="1" applyAlignment="1">
      <alignment horizontal="center" vertical="center"/>
    </xf>
    <xf numFmtId="178" fontId="40" fillId="3" borderId="26" xfId="5" applyNumberFormat="1" applyFont="1" applyFill="1" applyBorder="1" applyAlignment="1">
      <alignment horizontal="center" vertical="center"/>
    </xf>
    <xf numFmtId="178" fontId="40" fillId="3" borderId="27" xfId="5" applyNumberFormat="1" applyFont="1" applyFill="1" applyBorder="1" applyAlignment="1">
      <alignment horizontal="center" vertical="center"/>
    </xf>
    <xf numFmtId="0" fontId="13" fillId="0" borderId="20" xfId="5" applyFont="1" applyBorder="1" applyProtection="1">
      <alignment vertical="center"/>
      <protection locked="0"/>
    </xf>
    <xf numFmtId="0" fontId="13" fillId="0" borderId="21" xfId="5" applyFont="1" applyBorder="1" applyProtection="1">
      <alignment vertical="center"/>
      <protection locked="0"/>
    </xf>
    <xf numFmtId="0" fontId="13" fillId="3" borderId="14" xfId="5" applyFont="1" applyFill="1" applyBorder="1" applyAlignment="1" applyProtection="1">
      <alignment horizontal="center" vertical="center" wrapText="1"/>
      <protection locked="0"/>
    </xf>
    <xf numFmtId="0" fontId="13" fillId="3" borderId="11" xfId="5" applyFont="1" applyFill="1" applyBorder="1" applyAlignment="1" applyProtection="1">
      <alignment horizontal="center" vertical="center" wrapText="1"/>
      <protection locked="0"/>
    </xf>
    <xf numFmtId="0" fontId="13" fillId="3" borderId="15" xfId="5" applyFont="1" applyFill="1" applyBorder="1" applyAlignment="1" applyProtection="1">
      <alignment horizontal="center" vertical="center" wrapText="1"/>
      <protection locked="0"/>
    </xf>
    <xf numFmtId="0" fontId="50" fillId="0" borderId="24" xfId="5" applyFont="1" applyBorder="1" applyAlignment="1" applyProtection="1">
      <alignment vertical="center" wrapText="1"/>
      <protection locked="0"/>
    </xf>
    <xf numFmtId="0" fontId="50" fillId="0" borderId="25" xfId="5" applyFont="1" applyBorder="1" applyAlignment="1" applyProtection="1">
      <alignment vertical="center" wrapText="1"/>
      <protection locked="0"/>
    </xf>
    <xf numFmtId="0" fontId="50" fillId="3" borderId="18" xfId="5" applyFont="1" applyFill="1" applyBorder="1" applyAlignment="1" applyProtection="1">
      <alignment horizontal="center" vertical="center"/>
      <protection locked="0"/>
    </xf>
    <xf numFmtId="0" fontId="50" fillId="3" borderId="0" xfId="5" applyFont="1" applyFill="1" applyAlignment="1" applyProtection="1">
      <alignment horizontal="center" vertical="center"/>
      <protection locked="0"/>
    </xf>
    <xf numFmtId="0" fontId="50" fillId="3" borderId="19" xfId="5" applyFont="1" applyFill="1" applyBorder="1" applyAlignment="1" applyProtection="1">
      <alignment horizontal="center" vertical="center"/>
      <protection locked="0"/>
    </xf>
    <xf numFmtId="0" fontId="50" fillId="0" borderId="26" xfId="5" applyFont="1" applyBorder="1" applyAlignment="1" applyProtection="1">
      <alignment vertical="center" wrapText="1"/>
      <protection locked="0"/>
    </xf>
    <xf numFmtId="0" fontId="50" fillId="0" borderId="27" xfId="5" applyFont="1" applyBorder="1" applyAlignment="1" applyProtection="1">
      <alignment vertical="center" wrapText="1"/>
      <protection locked="0"/>
    </xf>
    <xf numFmtId="0" fontId="50" fillId="0" borderId="20" xfId="5" applyFont="1" applyBorder="1" applyAlignment="1" applyProtection="1">
      <alignment vertical="center" wrapText="1"/>
      <protection locked="0"/>
    </xf>
    <xf numFmtId="0" fontId="50" fillId="0" borderId="21" xfId="5" applyFont="1" applyBorder="1" applyAlignment="1" applyProtection="1">
      <alignment vertical="center" wrapText="1"/>
      <protection locked="0"/>
    </xf>
    <xf numFmtId="0" fontId="13" fillId="0" borderId="14" xfId="5" applyFont="1" applyBorder="1" applyAlignment="1" applyProtection="1">
      <alignment horizontal="left" vertical="center" wrapText="1" shrinkToFit="1"/>
      <protection locked="0"/>
    </xf>
    <xf numFmtId="0" fontId="13" fillId="3" borderId="18" xfId="5" applyFont="1" applyFill="1" applyBorder="1" applyAlignment="1" applyProtection="1">
      <alignment horizontal="center" vertical="center" wrapText="1"/>
      <protection locked="0"/>
    </xf>
    <xf numFmtId="0" fontId="13" fillId="3" borderId="0" xfId="5" applyFont="1" applyFill="1" applyAlignment="1" applyProtection="1">
      <alignment horizontal="center" vertical="center" wrapText="1"/>
      <protection locked="0"/>
    </xf>
    <xf numFmtId="0" fontId="13" fillId="3" borderId="19" xfId="5" applyFont="1" applyFill="1" applyBorder="1" applyAlignment="1" applyProtection="1">
      <alignment horizontal="center" vertical="center" wrapText="1"/>
      <protection locked="0"/>
    </xf>
    <xf numFmtId="0" fontId="13" fillId="3" borderId="16" xfId="5" applyFont="1" applyFill="1" applyBorder="1" applyAlignment="1" applyProtection="1">
      <alignment horizontal="center" vertical="center" wrapText="1"/>
      <protection locked="0"/>
    </xf>
    <xf numFmtId="0" fontId="13" fillId="3" borderId="5" xfId="5" applyFont="1" applyFill="1" applyBorder="1" applyAlignment="1" applyProtection="1">
      <alignment horizontal="center" vertical="center" wrapText="1"/>
      <protection locked="0"/>
    </xf>
    <xf numFmtId="0" fontId="13" fillId="3" borderId="17" xfId="5" applyFont="1" applyFill="1" applyBorder="1" applyAlignment="1" applyProtection="1">
      <alignment horizontal="center" vertical="center" wrapText="1"/>
      <protection locked="0"/>
    </xf>
    <xf numFmtId="0" fontId="13" fillId="0" borderId="26" xfId="5" applyFont="1" applyBorder="1" applyAlignment="1" applyProtection="1">
      <alignment vertical="center" wrapText="1"/>
      <protection locked="0"/>
    </xf>
    <xf numFmtId="0" fontId="13" fillId="0" borderId="27" xfId="5" applyFont="1" applyBorder="1" applyAlignment="1" applyProtection="1">
      <alignment vertical="center" wrapText="1"/>
      <protection locked="0"/>
    </xf>
    <xf numFmtId="0" fontId="13" fillId="5" borderId="20" xfId="5" applyFont="1" applyFill="1" applyBorder="1" applyProtection="1">
      <alignment vertical="center"/>
      <protection locked="0"/>
    </xf>
    <xf numFmtId="0" fontId="13" fillId="5" borderId="21" xfId="5" applyFont="1" applyFill="1" applyBorder="1" applyProtection="1">
      <alignment vertical="center"/>
      <protection locked="0"/>
    </xf>
    <xf numFmtId="0" fontId="50" fillId="5" borderId="24" xfId="5" applyFont="1" applyFill="1" applyBorder="1" applyProtection="1">
      <alignment vertical="center"/>
      <protection locked="0"/>
    </xf>
    <xf numFmtId="0" fontId="50" fillId="5" borderId="25" xfId="5" applyFont="1" applyFill="1" applyBorder="1" applyProtection="1">
      <alignment vertical="center"/>
      <protection locked="0"/>
    </xf>
    <xf numFmtId="0" fontId="50" fillId="5" borderId="26" xfId="5" applyFont="1" applyFill="1" applyBorder="1" applyProtection="1">
      <alignment vertical="center"/>
      <protection locked="0"/>
    </xf>
    <xf numFmtId="0" fontId="50" fillId="5" borderId="27" xfId="5" applyFont="1" applyFill="1" applyBorder="1" applyProtection="1">
      <alignment vertical="center"/>
      <protection locked="0"/>
    </xf>
    <xf numFmtId="0" fontId="13" fillId="0" borderId="24" xfId="0" applyFont="1" applyBorder="1" applyAlignment="1" applyProtection="1">
      <alignment vertical="center" shrinkToFit="1"/>
      <protection locked="0"/>
    </xf>
    <xf numFmtId="0" fontId="13" fillId="0" borderId="25" xfId="0" applyFont="1" applyBorder="1" applyAlignment="1" applyProtection="1">
      <alignment vertical="center" shrinkToFit="1"/>
      <protection locked="0"/>
    </xf>
    <xf numFmtId="0" fontId="13" fillId="0" borderId="14" xfId="0" applyFont="1" applyBorder="1" applyAlignment="1" applyProtection="1">
      <alignment horizontal="left" vertical="center" shrinkToFit="1"/>
      <protection locked="0"/>
    </xf>
    <xf numFmtId="0" fontId="13" fillId="0" borderId="15" xfId="0" applyFont="1" applyBorder="1" applyAlignment="1" applyProtection="1">
      <alignment horizontal="left" vertical="center" shrinkToFit="1"/>
      <protection locked="0"/>
    </xf>
    <xf numFmtId="0" fontId="13" fillId="0" borderId="18" xfId="0" applyFont="1" applyBorder="1" applyAlignment="1" applyProtection="1">
      <alignment horizontal="left" vertical="center" shrinkToFit="1"/>
      <protection locked="0"/>
    </xf>
    <xf numFmtId="0" fontId="13" fillId="0" borderId="19" xfId="0" applyFont="1" applyBorder="1" applyAlignment="1" applyProtection="1">
      <alignment horizontal="left" vertical="center" shrinkToFit="1"/>
      <protection locked="0"/>
    </xf>
    <xf numFmtId="0" fontId="13" fillId="0" borderId="16" xfId="0" applyFont="1" applyBorder="1" applyAlignment="1" applyProtection="1">
      <alignment horizontal="left" vertical="center" shrinkToFit="1"/>
      <protection locked="0"/>
    </xf>
    <xf numFmtId="0" fontId="13" fillId="0" borderId="17" xfId="0" applyFont="1" applyBorder="1" applyAlignment="1" applyProtection="1">
      <alignment horizontal="left" vertical="center" shrinkToFit="1"/>
      <protection locked="0"/>
    </xf>
    <xf numFmtId="0" fontId="13" fillId="0" borderId="20" xfId="0" applyFont="1" applyBorder="1" applyAlignment="1" applyProtection="1">
      <alignment vertical="center" shrinkToFit="1"/>
      <protection locked="0"/>
    </xf>
    <xf numFmtId="0" fontId="13" fillId="0" borderId="21" xfId="0" applyFont="1" applyBorder="1" applyAlignment="1" applyProtection="1">
      <alignment vertical="center" shrinkToFit="1"/>
      <protection locked="0"/>
    </xf>
    <xf numFmtId="0" fontId="58" fillId="0" borderId="7" xfId="5" applyFont="1" applyBorder="1" applyAlignment="1" applyProtection="1">
      <alignment horizontal="right" vertical="center"/>
      <protection locked="0"/>
    </xf>
    <xf numFmtId="0" fontId="58" fillId="0" borderId="10" xfId="5" applyFont="1" applyBorder="1" applyAlignment="1" applyProtection="1">
      <alignment horizontal="right" vertical="center"/>
      <protection locked="0"/>
    </xf>
    <xf numFmtId="0" fontId="56" fillId="3" borderId="7" xfId="5" applyFont="1" applyFill="1" applyBorder="1" applyAlignment="1" applyProtection="1">
      <alignment horizontal="center" vertical="center"/>
      <protection locked="0"/>
    </xf>
    <xf numFmtId="0" fontId="56" fillId="3" borderId="10" xfId="5" applyFont="1" applyFill="1" applyBorder="1" applyAlignment="1" applyProtection="1">
      <alignment horizontal="center" vertical="center"/>
      <protection locked="0"/>
    </xf>
    <xf numFmtId="0" fontId="56" fillId="3" borderId="9" xfId="5" applyFont="1" applyFill="1" applyBorder="1" applyAlignment="1" applyProtection="1">
      <alignment horizontal="center" vertical="center"/>
      <protection locked="0"/>
    </xf>
    <xf numFmtId="0" fontId="59" fillId="0" borderId="11" xfId="5" applyFont="1" applyBorder="1">
      <alignment vertical="center"/>
    </xf>
    <xf numFmtId="0" fontId="59" fillId="0" borderId="0" xfId="5" applyFont="1">
      <alignment vertical="center"/>
    </xf>
    <xf numFmtId="0" fontId="60" fillId="0" borderId="11" xfId="5" applyFont="1" applyBorder="1" applyAlignment="1">
      <alignment horizontal="right"/>
    </xf>
    <xf numFmtId="0" fontId="60" fillId="0" borderId="0" xfId="5" applyFont="1" applyAlignment="1">
      <alignment horizontal="right"/>
    </xf>
    <xf numFmtId="0" fontId="13" fillId="0" borderId="0" xfId="5" applyFont="1" applyAlignment="1">
      <alignment vertical="center" wrapText="1"/>
    </xf>
    <xf numFmtId="0" fontId="13" fillId="0" borderId="10" xfId="5" applyFont="1" applyBorder="1" applyAlignment="1" applyProtection="1">
      <alignment vertical="center" shrinkToFit="1"/>
      <protection locked="0"/>
    </xf>
    <xf numFmtId="0" fontId="13" fillId="0" borderId="30" xfId="5" applyFont="1" applyBorder="1" applyAlignment="1" applyProtection="1">
      <alignment horizontal="center" vertical="center" wrapText="1"/>
      <protection locked="0"/>
    </xf>
    <xf numFmtId="0" fontId="66" fillId="0" borderId="7" xfId="5" applyFont="1" applyBorder="1" applyAlignment="1">
      <alignment horizontal="center" vertical="center" wrapText="1"/>
    </xf>
    <xf numFmtId="0" fontId="66" fillId="0" borderId="9" xfId="5" applyFont="1" applyBorder="1" applyAlignment="1">
      <alignment horizontal="center" vertical="center" wrapText="1"/>
    </xf>
    <xf numFmtId="0" fontId="66" fillId="0" borderId="14" xfId="5" applyFont="1" applyBorder="1" applyAlignment="1">
      <alignment horizontal="center" vertical="center" wrapText="1"/>
    </xf>
    <xf numFmtId="0" fontId="66" fillId="0" borderId="15" xfId="5" applyFont="1" applyBorder="1" applyAlignment="1">
      <alignment horizontal="center" vertical="center" wrapText="1"/>
    </xf>
    <xf numFmtId="0" fontId="66" fillId="0" borderId="6" xfId="5" applyFont="1" applyBorder="1" applyAlignment="1">
      <alignment horizontal="center" vertical="center"/>
    </xf>
    <xf numFmtId="0" fontId="66" fillId="0" borderId="12" xfId="5" applyFont="1" applyBorder="1" applyAlignment="1">
      <alignment horizontal="center" vertical="center"/>
    </xf>
    <xf numFmtId="0" fontId="66" fillId="0" borderId="13" xfId="5" applyFont="1" applyBorder="1" applyAlignment="1">
      <alignment horizontal="center" vertical="center"/>
    </xf>
    <xf numFmtId="0" fontId="63" fillId="0" borderId="7" xfId="5" applyFont="1" applyBorder="1" applyAlignment="1">
      <alignment horizontal="center" vertical="center"/>
    </xf>
    <xf numFmtId="0" fontId="1" fillId="0" borderId="7" xfId="5" applyBorder="1" applyAlignment="1">
      <alignment horizontal="center" vertical="center"/>
    </xf>
    <xf numFmtId="0" fontId="1" fillId="0" borderId="10" xfId="5" applyBorder="1" applyAlignment="1">
      <alignment horizontal="center" vertical="center"/>
    </xf>
    <xf numFmtId="0" fontId="1" fillId="0" borderId="9" xfId="5" applyBorder="1" applyAlignment="1">
      <alignment horizontal="center" vertical="center"/>
    </xf>
    <xf numFmtId="0" fontId="63" fillId="0" borderId="4" xfId="5" applyFont="1" applyBorder="1" applyAlignment="1">
      <alignment horizontal="center" vertical="center"/>
    </xf>
    <xf numFmtId="0" fontId="66" fillId="0" borderId="11" xfId="5" applyFont="1" applyBorder="1" applyAlignment="1">
      <alignment horizontal="center" vertical="center" wrapText="1"/>
    </xf>
    <xf numFmtId="0" fontId="66" fillId="0" borderId="6" xfId="5" applyFont="1" applyBorder="1" applyAlignment="1">
      <alignment horizontal="center" vertical="center" wrapText="1"/>
    </xf>
    <xf numFmtId="0" fontId="66" fillId="0" borderId="13" xfId="5" applyFont="1" applyBorder="1" applyAlignment="1">
      <alignment horizontal="center" vertical="center" wrapText="1"/>
    </xf>
    <xf numFmtId="0" fontId="66" fillId="0" borderId="4" xfId="5" applyFont="1" applyBorder="1" applyAlignment="1">
      <alignment horizontal="center" vertical="center" wrapText="1"/>
    </xf>
    <xf numFmtId="0" fontId="66" fillId="0" borderId="14" xfId="5" applyFont="1" applyBorder="1" applyAlignment="1">
      <alignment horizontal="center" vertical="center"/>
    </xf>
    <xf numFmtId="0" fontId="66" fillId="0" borderId="15" xfId="5" applyFont="1" applyBorder="1" applyAlignment="1">
      <alignment horizontal="center" vertical="center"/>
    </xf>
    <xf numFmtId="0" fontId="66" fillId="0" borderId="16" xfId="5" applyFont="1" applyBorder="1" applyAlignment="1">
      <alignment horizontal="center" vertical="center"/>
    </xf>
    <xf numFmtId="0" fontId="66" fillId="0" borderId="17" xfId="5" applyFont="1" applyBorder="1" applyAlignment="1">
      <alignment horizontal="center" vertical="center"/>
    </xf>
    <xf numFmtId="0" fontId="66" fillId="0" borderId="10" xfId="5" applyFont="1" applyBorder="1" applyAlignment="1">
      <alignment horizontal="center" vertical="center" wrapText="1"/>
    </xf>
    <xf numFmtId="0" fontId="66" fillId="0" borderId="12" xfId="5" applyFont="1" applyBorder="1" applyAlignment="1">
      <alignment horizontal="center" vertical="center" wrapText="1"/>
    </xf>
    <xf numFmtId="0" fontId="13" fillId="0" borderId="4" xfId="5" applyFont="1" applyBorder="1" applyAlignment="1">
      <alignment horizontal="center" vertical="center"/>
    </xf>
    <xf numFmtId="0" fontId="13" fillId="0" borderId="4" xfId="5" applyFont="1" applyBorder="1" applyAlignment="1">
      <alignment vertical="center" shrinkToFit="1"/>
    </xf>
    <xf numFmtId="0" fontId="13" fillId="0" borderId="7" xfId="5" applyFont="1" applyBorder="1" applyAlignment="1">
      <alignment vertical="center" shrinkToFit="1"/>
    </xf>
    <xf numFmtId="0" fontId="13" fillId="0" borderId="4" xfId="5" applyFont="1" applyBorder="1" applyAlignment="1">
      <alignment horizontal="left" vertical="center"/>
    </xf>
    <xf numFmtId="0" fontId="13" fillId="0" borderId="4" xfId="5" applyFont="1" applyBorder="1" applyAlignment="1">
      <alignment horizontal="left" vertical="center" wrapText="1"/>
    </xf>
    <xf numFmtId="0" fontId="39" fillId="0" borderId="0" xfId="5" applyFont="1">
      <alignment vertical="center"/>
    </xf>
    <xf numFmtId="0" fontId="18" fillId="0" borderId="0" xfId="5" applyFont="1">
      <alignment vertical="center"/>
    </xf>
    <xf numFmtId="0" fontId="63" fillId="0" borderId="10" xfId="5" applyFont="1" applyBorder="1" applyAlignment="1">
      <alignment horizontal="center" vertical="center"/>
    </xf>
    <xf numFmtId="0" fontId="13" fillId="0" borderId="7" xfId="5" applyFont="1" applyBorder="1">
      <alignment vertical="center"/>
    </xf>
    <xf numFmtId="0" fontId="13" fillId="0" borderId="10" xfId="5" applyFont="1" applyBorder="1">
      <alignment vertical="center"/>
    </xf>
    <xf numFmtId="0" fontId="13" fillId="0" borderId="7" xfId="5" applyFont="1" applyBorder="1" applyAlignment="1">
      <alignment horizontal="left" vertical="center"/>
    </xf>
    <xf numFmtId="0" fontId="13" fillId="0" borderId="9" xfId="5" applyFont="1" applyBorder="1" applyAlignment="1">
      <alignment horizontal="left" vertical="center"/>
    </xf>
    <xf numFmtId="0" fontId="63" fillId="0" borderId="7" xfId="5" applyFont="1" applyBorder="1" applyAlignment="1">
      <alignment horizontal="left" vertical="center"/>
    </xf>
    <xf numFmtId="0" fontId="67" fillId="0" borderId="4" xfId="5" applyFont="1" applyBorder="1" applyAlignment="1">
      <alignment horizontal="center" vertical="center" wrapText="1"/>
    </xf>
    <xf numFmtId="0" fontId="67" fillId="0" borderId="6" xfId="5" applyFont="1" applyBorder="1" applyAlignment="1">
      <alignment horizontal="center" vertical="center" wrapText="1"/>
    </xf>
    <xf numFmtId="0" fontId="63" fillId="0" borderId="14" xfId="5" applyFont="1" applyBorder="1" applyAlignment="1">
      <alignment horizontal="center" vertical="center" wrapText="1"/>
    </xf>
    <xf numFmtId="0" fontId="63" fillId="0" borderId="15" xfId="5" applyFont="1" applyBorder="1" applyAlignment="1">
      <alignment horizontal="center" vertical="center" wrapText="1"/>
    </xf>
    <xf numFmtId="0" fontId="63" fillId="0" borderId="18" xfId="5" applyFont="1" applyBorder="1" applyAlignment="1">
      <alignment horizontal="center" vertical="center" wrapText="1"/>
    </xf>
    <xf numFmtId="0" fontId="63" fillId="0" borderId="19" xfId="5" applyFont="1" applyBorder="1" applyAlignment="1">
      <alignment horizontal="center" vertical="center" wrapText="1"/>
    </xf>
    <xf numFmtId="0" fontId="63" fillId="0" borderId="16" xfId="5" applyFont="1" applyBorder="1" applyAlignment="1">
      <alignment horizontal="center" vertical="center" wrapText="1"/>
    </xf>
    <xf numFmtId="0" fontId="63" fillId="0" borderId="17" xfId="5" applyFont="1" applyBorder="1" applyAlignment="1">
      <alignment horizontal="center" vertical="center" wrapText="1"/>
    </xf>
    <xf numFmtId="0" fontId="13" fillId="0" borderId="4" xfId="5" applyFont="1" applyBorder="1">
      <alignment vertical="center"/>
    </xf>
    <xf numFmtId="0" fontId="66" fillId="0" borderId="18" xfId="5" applyFont="1" applyBorder="1" applyAlignment="1">
      <alignment horizontal="center" vertical="center"/>
    </xf>
    <xf numFmtId="0" fontId="66" fillId="0" borderId="19" xfId="5" applyFont="1" applyBorder="1" applyAlignment="1">
      <alignment horizontal="center" vertical="center"/>
    </xf>
    <xf numFmtId="0" fontId="66" fillId="0" borderId="18" xfId="5" applyFont="1" applyBorder="1" applyAlignment="1">
      <alignment horizontal="center" vertical="center" wrapText="1"/>
    </xf>
    <xf numFmtId="0" fontId="66" fillId="0" borderId="19" xfId="5" applyFont="1" applyBorder="1" applyAlignment="1">
      <alignment horizontal="center" vertical="center" wrapText="1"/>
    </xf>
    <xf numFmtId="0" fontId="66" fillId="0" borderId="16" xfId="5" applyFont="1" applyBorder="1" applyAlignment="1">
      <alignment horizontal="center" vertical="center" wrapText="1"/>
    </xf>
    <xf numFmtId="0" fontId="66" fillId="0" borderId="17" xfId="5" applyFont="1" applyBorder="1" applyAlignment="1">
      <alignment horizontal="center" vertical="center" wrapText="1"/>
    </xf>
    <xf numFmtId="0" fontId="66" fillId="0" borderId="0" xfId="5" applyFont="1" applyAlignment="1">
      <alignment horizontal="center" vertical="center" wrapText="1"/>
    </xf>
    <xf numFmtId="0" fontId="66" fillId="0" borderId="36" xfId="5" applyFont="1" applyBorder="1" applyAlignment="1">
      <alignment horizontal="center" vertical="center" wrapText="1"/>
    </xf>
    <xf numFmtId="0" fontId="66" fillId="0" borderId="5" xfId="5" applyFont="1" applyBorder="1" applyAlignment="1">
      <alignment horizontal="center" vertical="center" wrapText="1"/>
    </xf>
    <xf numFmtId="0" fontId="63" fillId="0" borderId="4" xfId="0" applyFont="1" applyBorder="1" applyAlignment="1">
      <alignment horizontal="left" vertical="center"/>
    </xf>
    <xf numFmtId="0" fontId="13" fillId="0" borderId="4" xfId="0" applyFont="1" applyBorder="1" applyAlignment="1">
      <alignment horizontal="left" vertical="center"/>
    </xf>
    <xf numFmtId="0" fontId="13" fillId="0" borderId="7" xfId="5" applyFont="1" applyBorder="1" applyAlignment="1">
      <alignment vertical="center" wrapText="1"/>
    </xf>
    <xf numFmtId="0" fontId="13" fillId="0" borderId="10" xfId="5" applyFont="1" applyBorder="1" applyAlignment="1">
      <alignment vertical="center" wrapText="1"/>
    </xf>
    <xf numFmtId="0" fontId="13" fillId="0" borderId="9" xfId="5" applyFont="1" applyBorder="1" applyAlignment="1">
      <alignment vertical="center" wrapText="1"/>
    </xf>
    <xf numFmtId="0" fontId="13" fillId="0" borderId="9" xfId="5" applyFont="1" applyBorder="1">
      <alignment vertical="center"/>
    </xf>
    <xf numFmtId="0" fontId="63" fillId="0" borderId="5" xfId="5" applyFont="1" applyBorder="1" applyAlignment="1">
      <alignment horizontal="center" vertical="center"/>
    </xf>
    <xf numFmtId="0" fontId="13" fillId="0" borderId="14" xfId="5" applyFont="1" applyBorder="1">
      <alignment vertical="center"/>
    </xf>
    <xf numFmtId="0" fontId="13" fillId="0" borderId="15" xfId="5" applyFont="1" applyBorder="1">
      <alignment vertical="center"/>
    </xf>
    <xf numFmtId="0" fontId="13" fillId="0" borderId="16" xfId="5" applyFont="1" applyBorder="1">
      <alignment vertical="center"/>
    </xf>
    <xf numFmtId="0" fontId="13" fillId="0" borderId="17" xfId="5" applyFont="1" applyBorder="1">
      <alignment vertical="center"/>
    </xf>
    <xf numFmtId="0" fontId="63" fillId="0" borderId="7" xfId="5" applyFont="1" applyBorder="1">
      <alignment vertical="center"/>
    </xf>
    <xf numFmtId="0" fontId="63" fillId="0" borderId="9" xfId="5" applyFont="1" applyBorder="1">
      <alignment vertical="center"/>
    </xf>
    <xf numFmtId="0" fontId="11" fillId="0" borderId="0" xfId="1" applyFont="1" applyAlignment="1">
      <alignment horizontal="center" vertical="center"/>
    </xf>
    <xf numFmtId="0" fontId="9" fillId="0" borderId="9" xfId="1" applyFont="1" applyBorder="1" applyAlignment="1">
      <alignment horizontal="right" vertical="center" shrinkToFit="1"/>
    </xf>
    <xf numFmtId="0" fontId="9" fillId="0" borderId="7" xfId="1" applyFont="1" applyBorder="1" applyAlignment="1">
      <alignment horizontal="right" vertical="center" shrinkToFit="1"/>
    </xf>
    <xf numFmtId="176" fontId="9" fillId="2" borderId="5" xfId="1" applyNumberFormat="1" applyFont="1" applyFill="1" applyBorder="1" applyAlignment="1">
      <alignment horizontal="left" vertical="center"/>
    </xf>
    <xf numFmtId="0" fontId="10" fillId="0" borderId="0" xfId="1" applyFont="1" applyBorder="1" applyAlignment="1">
      <alignment vertical="center"/>
    </xf>
    <xf numFmtId="176" fontId="10" fillId="2" borderId="5" xfId="1" applyNumberFormat="1" applyFont="1" applyFill="1" applyBorder="1" applyAlignment="1">
      <alignment horizontal="center" vertical="center"/>
    </xf>
    <xf numFmtId="0" fontId="10" fillId="0" borderId="5" xfId="1" applyFont="1" applyBorder="1" applyAlignment="1">
      <alignment horizontal="center" vertical="center"/>
    </xf>
    <xf numFmtId="0" fontId="21" fillId="0" borderId="0" xfId="1" applyFont="1" applyAlignment="1">
      <alignment horizontal="center" vertical="center"/>
    </xf>
    <xf numFmtId="0" fontId="21" fillId="0" borderId="12" xfId="1" applyFont="1" applyBorder="1" applyAlignment="1">
      <alignment vertical="center"/>
    </xf>
    <xf numFmtId="0" fontId="21" fillId="0" borderId="13" xfId="1" applyFont="1" applyBorder="1" applyAlignment="1">
      <alignment vertical="center"/>
    </xf>
    <xf numFmtId="0" fontId="21" fillId="0" borderId="4" xfId="1" applyFont="1" applyBorder="1" applyAlignment="1">
      <alignment horizontal="center" vertical="center" wrapText="1"/>
    </xf>
    <xf numFmtId="0" fontId="21" fillId="0" borderId="14" xfId="1" applyFont="1" applyBorder="1" applyAlignment="1">
      <alignment horizontal="left" vertical="center"/>
    </xf>
    <xf numFmtId="0" fontId="21" fillId="0" borderId="11" xfId="1" applyFont="1" applyBorder="1" applyAlignment="1">
      <alignment horizontal="left" vertical="center"/>
    </xf>
    <xf numFmtId="0" fontId="21" fillId="0" borderId="15" xfId="1" applyFont="1" applyBorder="1" applyAlignment="1">
      <alignment horizontal="left" vertical="center"/>
    </xf>
    <xf numFmtId="0" fontId="21" fillId="0" borderId="16" xfId="1" applyFont="1" applyBorder="1" applyAlignment="1">
      <alignment horizontal="left" vertical="center"/>
    </xf>
    <xf numFmtId="0" fontId="21" fillId="0" borderId="5" xfId="1" applyFont="1" applyBorder="1" applyAlignment="1">
      <alignment horizontal="left" vertical="center"/>
    </xf>
    <xf numFmtId="0" fontId="21" fillId="0" borderId="17" xfId="1" applyFont="1" applyBorder="1" applyAlignment="1">
      <alignment horizontal="left" vertical="center"/>
    </xf>
    <xf numFmtId="0" fontId="21" fillId="0" borderId="4" xfId="1" applyFont="1" applyBorder="1" applyAlignment="1">
      <alignment horizontal="center" vertical="center"/>
    </xf>
    <xf numFmtId="0" fontId="21" fillId="0" borderId="6" xfId="1" applyFont="1" applyBorder="1" applyAlignment="1">
      <alignment vertical="center"/>
    </xf>
    <xf numFmtId="176" fontId="21" fillId="2" borderId="5" xfId="1" applyNumberFormat="1" applyFont="1" applyFill="1" applyBorder="1" applyAlignment="1">
      <alignment horizontal="center" vertical="center"/>
    </xf>
    <xf numFmtId="0" fontId="22" fillId="0" borderId="5" xfId="1" applyFont="1" applyBorder="1" applyAlignment="1">
      <alignment horizontal="center" vertical="center"/>
    </xf>
    <xf numFmtId="176" fontId="22" fillId="2" borderId="5" xfId="1" applyNumberFormat="1" applyFont="1" applyFill="1" applyBorder="1" applyAlignment="1">
      <alignment horizontal="left" vertical="center"/>
    </xf>
    <xf numFmtId="0" fontId="22" fillId="0" borderId="10" xfId="1" applyFont="1" applyBorder="1" applyAlignment="1">
      <alignment horizontal="center" vertical="center"/>
    </xf>
    <xf numFmtId="176" fontId="22" fillId="2" borderId="10" xfId="1" applyNumberFormat="1" applyFont="1" applyFill="1" applyBorder="1" applyAlignment="1">
      <alignment horizontal="left" vertical="center"/>
    </xf>
    <xf numFmtId="0" fontId="21" fillId="0" borderId="5" xfId="1" applyFont="1" applyBorder="1" applyAlignment="1">
      <alignment horizontal="center" vertical="center"/>
    </xf>
    <xf numFmtId="0" fontId="21" fillId="0" borderId="4" xfId="1" applyFont="1" applyBorder="1" applyAlignment="1">
      <alignment horizontal="center" vertical="center" textRotation="255" wrapText="1" shrinkToFit="1"/>
    </xf>
    <xf numFmtId="0" fontId="21" fillId="0" borderId="4" xfId="1" applyFont="1" applyBorder="1" applyAlignment="1">
      <alignment horizontal="distributed" vertical="center" indent="1"/>
    </xf>
    <xf numFmtId="0" fontId="21" fillId="0" borderId="4" xfId="1" applyFont="1" applyBorder="1" applyAlignment="1">
      <alignment horizontal="center" vertical="center" shrinkToFit="1"/>
    </xf>
    <xf numFmtId="0" fontId="21" fillId="0" borderId="7" xfId="1" applyFont="1" applyBorder="1" applyAlignment="1">
      <alignment horizontal="left" vertical="center"/>
    </xf>
    <xf numFmtId="0" fontId="21" fillId="0" borderId="10" xfId="1" applyFont="1" applyBorder="1" applyAlignment="1">
      <alignment horizontal="left" vertical="center"/>
    </xf>
    <xf numFmtId="0" fontId="21" fillId="0" borderId="9" xfId="1" applyFont="1" applyBorder="1" applyAlignment="1">
      <alignment horizontal="left" vertical="center"/>
    </xf>
    <xf numFmtId="0" fontId="21" fillId="0" borderId="4" xfId="1" applyFont="1" applyBorder="1" applyAlignment="1">
      <alignment horizontal="distributed" vertical="center" shrinkToFit="1"/>
    </xf>
    <xf numFmtId="0" fontId="21" fillId="0" borderId="4" xfId="1" applyFont="1" applyBorder="1" applyAlignment="1">
      <alignment horizontal="center" vertical="center" textRotation="255"/>
    </xf>
    <xf numFmtId="0" fontId="21" fillId="0" borderId="14" xfId="1" applyFont="1" applyBorder="1" applyAlignment="1">
      <alignment horizontal="distributed" vertical="center" indent="1"/>
    </xf>
    <xf numFmtId="0" fontId="21" fillId="0" borderId="11" xfId="1" applyFont="1" applyBorder="1" applyAlignment="1">
      <alignment horizontal="distributed" vertical="center" indent="1"/>
    </xf>
    <xf numFmtId="0" fontId="21" fillId="0" borderId="15" xfId="1" applyFont="1" applyBorder="1" applyAlignment="1">
      <alignment horizontal="distributed" vertical="center" indent="1"/>
    </xf>
    <xf numFmtId="0" fontId="21" fillId="0" borderId="18" xfId="1" applyFont="1" applyBorder="1" applyAlignment="1">
      <alignment horizontal="distributed" vertical="center" indent="1"/>
    </xf>
    <xf numFmtId="0" fontId="21" fillId="0" borderId="0" xfId="1" applyFont="1" applyBorder="1" applyAlignment="1">
      <alignment horizontal="distributed" vertical="center" indent="1"/>
    </xf>
    <xf numFmtId="0" fontId="21" fillId="0" borderId="19" xfId="1" applyFont="1" applyBorder="1" applyAlignment="1">
      <alignment horizontal="distributed" vertical="center" indent="1"/>
    </xf>
    <xf numFmtId="0" fontId="21" fillId="0" borderId="16" xfId="1" applyFont="1" applyBorder="1" applyAlignment="1">
      <alignment horizontal="distributed" vertical="center" indent="1"/>
    </xf>
    <xf numFmtId="0" fontId="21" fillId="0" borderId="5" xfId="1" applyFont="1" applyBorder="1" applyAlignment="1">
      <alignment horizontal="distributed" vertical="center" indent="1"/>
    </xf>
    <xf numFmtId="0" fontId="21" fillId="0" borderId="17" xfId="1" applyFont="1" applyBorder="1" applyAlignment="1">
      <alignment horizontal="distributed" vertical="center" indent="1"/>
    </xf>
    <xf numFmtId="0" fontId="21" fillId="0" borderId="15" xfId="1" applyFont="1" applyBorder="1" applyAlignment="1">
      <alignment horizontal="center" vertical="center" shrinkToFit="1"/>
    </xf>
    <xf numFmtId="0" fontId="21" fillId="0" borderId="6" xfId="1" applyFont="1" applyBorder="1" applyAlignment="1">
      <alignment horizontal="center" vertical="center" shrinkToFit="1"/>
    </xf>
    <xf numFmtId="0" fontId="21" fillId="0" borderId="19" xfId="1" applyFont="1" applyBorder="1" applyAlignment="1">
      <alignment horizontal="center" vertical="center" shrinkToFit="1"/>
    </xf>
    <xf numFmtId="0" fontId="21" fillId="0" borderId="12" xfId="1" applyFont="1" applyBorder="1" applyAlignment="1">
      <alignment horizontal="center" vertical="center" shrinkToFit="1"/>
    </xf>
    <xf numFmtId="0" fontId="21" fillId="0" borderId="17" xfId="1" applyFont="1" applyBorder="1" applyAlignment="1">
      <alignment horizontal="center" vertical="center" shrinkToFit="1"/>
    </xf>
    <xf numFmtId="0" fontId="21" fillId="0" borderId="13" xfId="1" applyFont="1" applyBorder="1" applyAlignment="1">
      <alignment horizontal="center" vertical="center" shrinkToFit="1"/>
    </xf>
    <xf numFmtId="0" fontId="21" fillId="0" borderId="7" xfId="1" applyFont="1" applyBorder="1" applyAlignment="1">
      <alignment horizontal="center" vertical="center" shrinkToFit="1"/>
    </xf>
    <xf numFmtId="0" fontId="21" fillId="0" borderId="10" xfId="1" applyFont="1" applyBorder="1" applyAlignment="1">
      <alignment horizontal="center" vertical="center" shrinkToFit="1"/>
    </xf>
    <xf numFmtId="0" fontId="21" fillId="0" borderId="9" xfId="1" applyFont="1" applyBorder="1" applyAlignment="1">
      <alignment horizontal="center" vertical="center" shrinkToFit="1"/>
    </xf>
    <xf numFmtId="0" fontId="21" fillId="0" borderId="6" xfId="1" applyFont="1" applyBorder="1" applyAlignment="1">
      <alignment horizontal="center" vertical="center"/>
    </xf>
    <xf numFmtId="0" fontId="21" fillId="0" borderId="12" xfId="1" applyFont="1" applyBorder="1" applyAlignment="1">
      <alignment horizontal="center" vertical="center"/>
    </xf>
    <xf numFmtId="0" fontId="21" fillId="0" borderId="13" xfId="1" applyFont="1" applyBorder="1" applyAlignment="1">
      <alignment horizontal="center" vertical="center"/>
    </xf>
    <xf numFmtId="0" fontId="21" fillId="0" borderId="6" xfId="1" applyFont="1" applyBorder="1" applyAlignment="1">
      <alignment horizontal="center" vertical="center" wrapText="1"/>
    </xf>
    <xf numFmtId="0" fontId="21" fillId="0" borderId="14" xfId="1" applyFont="1" applyBorder="1" applyAlignment="1">
      <alignment horizontal="center" vertical="center" shrinkToFit="1"/>
    </xf>
    <xf numFmtId="0" fontId="21" fillId="0" borderId="18" xfId="1" applyFont="1" applyBorder="1" applyAlignment="1">
      <alignment horizontal="center" vertical="center" shrinkToFit="1"/>
    </xf>
    <xf numFmtId="0" fontId="21" fillId="0" borderId="16" xfId="1" applyFont="1" applyBorder="1" applyAlignment="1">
      <alignment horizontal="center" vertical="center" shrinkToFit="1"/>
    </xf>
    <xf numFmtId="0" fontId="21" fillId="0" borderId="4" xfId="1" applyFont="1" applyBorder="1" applyAlignment="1">
      <alignment horizontal="left" vertical="center" wrapText="1"/>
    </xf>
    <xf numFmtId="0" fontId="21" fillId="0" borderId="4" xfId="1" applyFont="1" applyBorder="1" applyAlignment="1">
      <alignment horizontal="left" vertical="center"/>
    </xf>
    <xf numFmtId="0" fontId="21" fillId="0" borderId="14" xfId="1" applyFont="1" applyBorder="1" applyAlignment="1">
      <alignment horizontal="left" vertical="center" wrapText="1"/>
    </xf>
    <xf numFmtId="0" fontId="21" fillId="0" borderId="11" xfId="1" applyFont="1" applyBorder="1" applyAlignment="1">
      <alignment horizontal="left" vertical="center" wrapText="1"/>
    </xf>
    <xf numFmtId="0" fontId="21" fillId="0" borderId="15" xfId="1" applyFont="1" applyBorder="1" applyAlignment="1">
      <alignment horizontal="left" vertical="center" wrapText="1"/>
    </xf>
    <xf numFmtId="0" fontId="21" fillId="0" borderId="18" xfId="1" applyFont="1" applyBorder="1" applyAlignment="1">
      <alignment horizontal="left" vertical="center" wrapText="1"/>
    </xf>
    <xf numFmtId="0" fontId="21" fillId="0" borderId="0" xfId="1" applyFont="1" applyBorder="1" applyAlignment="1">
      <alignment horizontal="left" vertical="center" wrapText="1"/>
    </xf>
    <xf numFmtId="0" fontId="21" fillId="0" borderId="19" xfId="1" applyFont="1" applyBorder="1" applyAlignment="1">
      <alignment horizontal="left" vertical="center" wrapText="1"/>
    </xf>
    <xf numFmtId="0" fontId="21" fillId="0" borderId="16" xfId="1" applyFont="1" applyBorder="1" applyAlignment="1">
      <alignment horizontal="left" vertical="center" wrapText="1"/>
    </xf>
    <xf numFmtId="0" fontId="21" fillId="0" borderId="5" xfId="1" applyFont="1" applyBorder="1" applyAlignment="1">
      <alignment horizontal="left" vertical="center" wrapText="1"/>
    </xf>
    <xf numFmtId="0" fontId="21" fillId="0" borderId="17" xfId="1" applyFont="1" applyBorder="1" applyAlignment="1">
      <alignment horizontal="left" vertical="center" wrapText="1"/>
    </xf>
    <xf numFmtId="0" fontId="21" fillId="0" borderId="14" xfId="1" applyFont="1" applyBorder="1" applyAlignment="1">
      <alignment horizontal="center" vertical="center" textRotation="255"/>
    </xf>
    <xf numFmtId="0" fontId="21" fillId="0" borderId="15" xfId="1" applyFont="1" applyBorder="1" applyAlignment="1">
      <alignment horizontal="center" vertical="center" textRotation="255"/>
    </xf>
    <xf numFmtId="0" fontId="21" fillId="0" borderId="18" xfId="1" applyFont="1" applyBorder="1" applyAlignment="1">
      <alignment horizontal="center" vertical="center" textRotation="255"/>
    </xf>
    <xf numFmtId="0" fontId="21" fillId="0" borderId="19" xfId="1" applyFont="1" applyBorder="1" applyAlignment="1">
      <alignment horizontal="center" vertical="center" textRotation="255"/>
    </xf>
    <xf numFmtId="0" fontId="21" fillId="0" borderId="16" xfId="1" applyFont="1" applyBorder="1" applyAlignment="1">
      <alignment horizontal="center" vertical="center" textRotation="255"/>
    </xf>
    <xf numFmtId="0" fontId="21" fillId="0" borderId="17" xfId="1" applyFont="1" applyBorder="1" applyAlignment="1">
      <alignment horizontal="center" vertical="center" textRotation="255"/>
    </xf>
    <xf numFmtId="0" fontId="21" fillId="0" borderId="14" xfId="1" applyFont="1" applyBorder="1" applyAlignment="1">
      <alignment horizontal="center" vertical="center" wrapText="1"/>
    </xf>
    <xf numFmtId="0" fontId="21" fillId="0" borderId="11" xfId="1" applyFont="1" applyBorder="1" applyAlignment="1">
      <alignment horizontal="center" vertical="center"/>
    </xf>
    <xf numFmtId="0" fontId="21" fillId="0" borderId="15" xfId="1" applyFont="1" applyBorder="1" applyAlignment="1">
      <alignment horizontal="center" vertical="center"/>
    </xf>
    <xf numFmtId="0" fontId="21" fillId="0" borderId="18" xfId="1" applyFont="1" applyBorder="1" applyAlignment="1">
      <alignment horizontal="center" vertical="center"/>
    </xf>
    <xf numFmtId="0" fontId="21" fillId="0" borderId="0" xfId="1" applyFont="1" applyBorder="1" applyAlignment="1">
      <alignment horizontal="center" vertical="center"/>
    </xf>
    <xf numFmtId="0" fontId="21" fillId="0" borderId="19" xfId="1" applyFont="1" applyBorder="1" applyAlignment="1">
      <alignment horizontal="center" vertical="center"/>
    </xf>
    <xf numFmtId="0" fontId="21" fillId="0" borderId="16" xfId="1" applyFont="1" applyBorder="1" applyAlignment="1">
      <alignment horizontal="center" vertical="center"/>
    </xf>
    <xf numFmtId="0" fontId="21" fillId="0" borderId="17" xfId="1" applyFont="1" applyBorder="1" applyAlignment="1">
      <alignment horizontal="center" vertical="center"/>
    </xf>
    <xf numFmtId="0" fontId="21" fillId="0" borderId="14" xfId="1" applyFont="1" applyBorder="1" applyAlignment="1">
      <alignment horizontal="center" vertical="center"/>
    </xf>
    <xf numFmtId="0" fontId="21" fillId="0" borderId="11" xfId="1" applyFont="1" applyBorder="1" applyAlignment="1">
      <alignment horizontal="center" vertical="center" wrapText="1"/>
    </xf>
    <xf numFmtId="0" fontId="21" fillId="0" borderId="15" xfId="1" applyFont="1" applyBorder="1" applyAlignment="1">
      <alignment horizontal="center" vertical="center" wrapText="1"/>
    </xf>
    <xf numFmtId="0" fontId="21" fillId="0" borderId="18" xfId="1" applyFont="1" applyBorder="1" applyAlignment="1">
      <alignment horizontal="center" vertical="center" wrapText="1"/>
    </xf>
    <xf numFmtId="0" fontId="21" fillId="0" borderId="0" xfId="1" applyFont="1" applyBorder="1" applyAlignment="1">
      <alignment horizontal="center" vertical="center" wrapText="1"/>
    </xf>
    <xf numFmtId="0" fontId="21" fillId="0" borderId="19" xfId="1" applyFont="1" applyBorder="1" applyAlignment="1">
      <alignment horizontal="center" vertical="center" wrapText="1"/>
    </xf>
    <xf numFmtId="0" fontId="21" fillId="0" borderId="16" xfId="1" applyFont="1" applyBorder="1" applyAlignment="1">
      <alignment horizontal="center" vertical="center" wrapText="1"/>
    </xf>
    <xf numFmtId="0" fontId="21" fillId="0" borderId="5" xfId="1" applyFont="1" applyBorder="1" applyAlignment="1">
      <alignment horizontal="center" vertical="center" wrapText="1"/>
    </xf>
    <xf numFmtId="0" fontId="21" fillId="0" borderId="17" xfId="1" applyFont="1" applyBorder="1" applyAlignment="1">
      <alignment horizontal="center" vertical="center" wrapText="1"/>
    </xf>
    <xf numFmtId="0" fontId="21" fillId="0" borderId="4" xfId="1" applyFont="1" applyBorder="1" applyAlignment="1">
      <alignment horizontal="left" vertical="center" indent="1"/>
    </xf>
    <xf numFmtId="0" fontId="21" fillId="0" borderId="4" xfId="1" applyFont="1" applyBorder="1" applyAlignment="1">
      <alignment horizontal="left" vertical="center" wrapText="1" indent="1"/>
    </xf>
    <xf numFmtId="0" fontId="21" fillId="0" borderId="4" xfId="1" applyFont="1" applyBorder="1" applyAlignment="1">
      <alignment horizontal="left" vertical="center" indent="2"/>
    </xf>
    <xf numFmtId="0" fontId="29" fillId="0" borderId="4" xfId="1" applyFont="1" applyBorder="1" applyAlignment="1">
      <alignment horizontal="left" vertical="center" indent="2"/>
    </xf>
    <xf numFmtId="0" fontId="21" fillId="0" borderId="4" xfId="1" applyFont="1" applyBorder="1" applyAlignment="1">
      <alignment horizontal="left" vertical="center" wrapText="1" indent="2"/>
    </xf>
    <xf numFmtId="0" fontId="21" fillId="0" borderId="14" xfId="1" applyFont="1" applyBorder="1" applyAlignment="1">
      <alignment horizontal="left" vertical="center" wrapText="1" indent="2"/>
    </xf>
    <xf numFmtId="0" fontId="21" fillId="0" borderId="11" xfId="1" applyFont="1" applyBorder="1" applyAlignment="1">
      <alignment horizontal="left" vertical="center" indent="2"/>
    </xf>
    <xf numFmtId="0" fontId="21" fillId="0" borderId="15" xfId="1" applyFont="1" applyBorder="1" applyAlignment="1">
      <alignment horizontal="left" vertical="center" indent="2"/>
    </xf>
    <xf numFmtId="0" fontId="21" fillId="0" borderId="18" xfId="1" applyFont="1" applyBorder="1" applyAlignment="1">
      <alignment horizontal="left" vertical="center" indent="2"/>
    </xf>
    <xf numFmtId="0" fontId="21" fillId="0" borderId="0" xfId="1" applyFont="1" applyBorder="1" applyAlignment="1">
      <alignment horizontal="left" vertical="center" indent="2"/>
    </xf>
    <xf numFmtId="0" fontId="21" fillId="0" borderId="19" xfId="1" applyFont="1" applyBorder="1" applyAlignment="1">
      <alignment horizontal="left" vertical="center" indent="2"/>
    </xf>
    <xf numFmtId="0" fontId="21" fillId="0" borderId="16" xfId="1" applyFont="1" applyBorder="1" applyAlignment="1">
      <alignment horizontal="left" vertical="center" indent="2"/>
    </xf>
    <xf numFmtId="0" fontId="21" fillId="0" borderId="5" xfId="1" applyFont="1" applyBorder="1" applyAlignment="1">
      <alignment horizontal="left" vertical="center" indent="2"/>
    </xf>
    <xf numFmtId="0" fontId="21" fillId="0" borderId="17" xfId="1" applyFont="1" applyBorder="1" applyAlignment="1">
      <alignment horizontal="left" vertical="center" indent="2"/>
    </xf>
    <xf numFmtId="0" fontId="30" fillId="0" borderId="0" xfId="1" applyFont="1" applyAlignment="1">
      <alignment horizontal="center" vertical="center"/>
    </xf>
    <xf numFmtId="0" fontId="22" fillId="0" borderId="4" xfId="1" applyFont="1" applyBorder="1" applyAlignment="1">
      <alignment horizontal="left" vertical="center" shrinkToFit="1"/>
    </xf>
    <xf numFmtId="0" fontId="31" fillId="0" borderId="4" xfId="1" applyFont="1" applyBorder="1" applyAlignment="1">
      <alignment horizontal="left" vertical="center"/>
    </xf>
    <xf numFmtId="0" fontId="31" fillId="0" borderId="4" xfId="1" applyFont="1" applyBorder="1" applyAlignment="1">
      <alignment horizontal="left" vertical="center" wrapText="1"/>
    </xf>
    <xf numFmtId="0" fontId="21" fillId="0" borderId="7" xfId="1" applyFont="1" applyBorder="1" applyAlignment="1">
      <alignment horizontal="center" vertical="center"/>
    </xf>
    <xf numFmtId="0" fontId="21" fillId="0" borderId="10" xfId="1" applyFont="1" applyBorder="1" applyAlignment="1">
      <alignment horizontal="center" vertical="center"/>
    </xf>
    <xf numFmtId="0" fontId="21" fillId="0" borderId="9" xfId="1" applyFont="1" applyBorder="1" applyAlignment="1">
      <alignment horizontal="center" vertical="center"/>
    </xf>
  </cellXfs>
  <cellStyles count="6">
    <cellStyle name="桁区切り 2" xfId="2" xr:uid="{00000000-0005-0000-0000-000000000000}"/>
    <cellStyle name="標準" xfId="0" builtinId="0"/>
    <cellStyle name="標準 2" xfId="1" xr:uid="{00000000-0005-0000-0000-000002000000}"/>
    <cellStyle name="標準 3" xfId="4" xr:uid="{00000000-0005-0000-0000-000003000000}"/>
    <cellStyle name="標準 3 2" xfId="5" xr:uid="{C95D3E81-490E-41E4-ABE4-02DF8C1EF8E0}"/>
    <cellStyle name="標準 4" xfId="3" xr:uid="{00000000-0005-0000-0000-000004000000}"/>
  </cellStyles>
  <dxfs count="43">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243524</xdr:colOff>
      <xdr:row>28</xdr:row>
      <xdr:rowOff>83433</xdr:rowOff>
    </xdr:from>
    <xdr:to>
      <xdr:col>26</xdr:col>
      <xdr:colOff>109103</xdr:colOff>
      <xdr:row>44</xdr:row>
      <xdr:rowOff>149087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166089" y="5334607"/>
          <a:ext cx="8661710" cy="356091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70</xdr:row>
      <xdr:rowOff>201704</xdr:rowOff>
    </xdr:from>
    <xdr:to>
      <xdr:col>13</xdr:col>
      <xdr:colOff>457200</xdr:colOff>
      <xdr:row>84</xdr:row>
      <xdr:rowOff>34736</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0" y="143082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28</xdr:col>
      <xdr:colOff>104775</xdr:colOff>
      <xdr:row>29</xdr:row>
      <xdr:rowOff>133350</xdr:rowOff>
    </xdr:from>
    <xdr:to>
      <xdr:col>28</xdr:col>
      <xdr:colOff>180975</xdr:colOff>
      <xdr:row>32</xdr:row>
      <xdr:rowOff>28575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5438775" y="5095875"/>
          <a:ext cx="76200" cy="409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0</xdr:colOff>
      <xdr:row>29</xdr:row>
      <xdr:rowOff>114299</xdr:rowOff>
    </xdr:from>
    <xdr:to>
      <xdr:col>35</xdr:col>
      <xdr:colOff>38100</xdr:colOff>
      <xdr:row>33</xdr:row>
      <xdr:rowOff>142874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861560" y="5097779"/>
          <a:ext cx="1043940" cy="729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Ｐ明朝" panose="02020600040205080304" pitchFamily="18" charset="-128"/>
              <a:ea typeface="ＭＳ Ｐ明朝" panose="02020600040205080304" pitchFamily="18" charset="-128"/>
            </a:rPr>
            <a:t>ICT</a:t>
          </a:r>
          <a:r>
            <a:rPr kumimoji="1" lang="ja-JP" altLang="en-US" sz="900">
              <a:latin typeface="ＭＳ Ｐ明朝" panose="02020600040205080304" pitchFamily="18" charset="-128"/>
              <a:ea typeface="ＭＳ Ｐ明朝" panose="02020600040205080304" pitchFamily="18" charset="-128"/>
            </a:rPr>
            <a:t>土工・作業土工（床掘）</a:t>
          </a:r>
          <a:endParaRPr kumimoji="1" lang="en-US" altLang="ja-JP" sz="900">
            <a:latin typeface="ＭＳ Ｐ明朝" panose="02020600040205080304" pitchFamily="18" charset="-128"/>
            <a:ea typeface="ＭＳ Ｐ明朝" panose="02020600040205080304" pitchFamily="18" charset="-128"/>
          </a:endParaRPr>
        </a:p>
        <a:p>
          <a:r>
            <a:rPr kumimoji="1" lang="ja-JP" altLang="en-US" sz="900">
              <a:latin typeface="ＭＳ Ｐ明朝" panose="02020600040205080304" pitchFamily="18" charset="-128"/>
              <a:ea typeface="ＭＳ Ｐ明朝" panose="02020600040205080304" pitchFamily="18" charset="-128"/>
            </a:rPr>
            <a:t>のみ対象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tabSelected="1" view="pageBreakPreview" topLeftCell="A2" zoomScaleNormal="100" zoomScaleSheetLayoutView="100" workbookViewId="0">
      <selection activeCell="B7" sqref="B7"/>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606</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66" t="s">
        <v>730</v>
      </c>
      <c r="C6" s="266"/>
      <c r="D6" s="266"/>
      <c r="E6" s="266"/>
      <c r="F6" s="266"/>
      <c r="G6" s="266"/>
      <c r="H6" s="266"/>
      <c r="I6" s="266"/>
      <c r="J6" s="266"/>
      <c r="K6" s="2" t="s">
        <v>0</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63" t="s">
        <v>1</v>
      </c>
      <c r="D9" s="263"/>
      <c r="E9" s="263"/>
      <c r="F9" s="263"/>
      <c r="G9" s="7" t="s">
        <v>2</v>
      </c>
      <c r="H9" s="262"/>
      <c r="I9" s="262"/>
      <c r="J9" s="262"/>
      <c r="K9" s="262"/>
      <c r="L9" s="262"/>
      <c r="M9" s="262"/>
      <c r="N9" s="262"/>
      <c r="O9" s="262"/>
      <c r="P9" s="262"/>
      <c r="Q9" s="262"/>
      <c r="R9" s="262"/>
      <c r="S9" s="262"/>
      <c r="T9" s="8"/>
      <c r="V9" s="258"/>
      <c r="W9" s="258"/>
      <c r="X9" s="258"/>
      <c r="Y9" s="258"/>
      <c r="Z9" s="258"/>
      <c r="AA9" s="258"/>
      <c r="AB9" s="258"/>
      <c r="AC9" s="258"/>
      <c r="AD9" s="258"/>
      <c r="AE9" s="258"/>
      <c r="AF9" s="258"/>
      <c r="AG9" s="258"/>
      <c r="AH9" s="258"/>
      <c r="AI9" s="258"/>
      <c r="AJ9" s="258"/>
    </row>
    <row r="10" spans="1:36" ht="15" customHeight="1">
      <c r="A10" s="3"/>
      <c r="B10" s="9"/>
      <c r="C10" s="263"/>
      <c r="D10" s="263"/>
      <c r="E10" s="263"/>
      <c r="F10" s="263"/>
      <c r="G10" s="6"/>
      <c r="H10" s="262"/>
      <c r="I10" s="262"/>
      <c r="J10" s="262"/>
      <c r="K10" s="262"/>
      <c r="L10" s="262"/>
      <c r="M10" s="262"/>
      <c r="N10" s="262"/>
      <c r="O10" s="262"/>
      <c r="P10" s="262"/>
      <c r="Q10" s="262"/>
      <c r="R10" s="262"/>
      <c r="S10" s="262"/>
      <c r="T10" s="8"/>
      <c r="V10" s="258"/>
      <c r="W10" s="258"/>
      <c r="X10" s="258"/>
      <c r="Y10" s="258"/>
      <c r="Z10" s="258"/>
      <c r="AA10" s="258"/>
      <c r="AB10" s="258"/>
      <c r="AC10" s="258"/>
      <c r="AD10" s="258"/>
      <c r="AE10" s="258"/>
      <c r="AF10" s="258"/>
      <c r="AG10" s="258"/>
      <c r="AH10" s="258"/>
      <c r="AI10" s="258"/>
      <c r="AJ10" s="258"/>
    </row>
    <row r="11" spans="1:36" ht="15" customHeight="1">
      <c r="A11" s="3"/>
      <c r="B11" s="6"/>
      <c r="C11" s="263" t="s">
        <v>335</v>
      </c>
      <c r="D11" s="263"/>
      <c r="E11" s="263"/>
      <c r="F11" s="263"/>
      <c r="G11" s="7" t="s">
        <v>2</v>
      </c>
      <c r="H11" s="262"/>
      <c r="I11" s="262"/>
      <c r="J11" s="262"/>
      <c r="K11" s="262"/>
      <c r="L11" s="262"/>
      <c r="M11" s="262"/>
      <c r="N11" s="262"/>
      <c r="O11" s="262"/>
      <c r="P11" s="262"/>
      <c r="Q11" s="262"/>
      <c r="R11" s="262"/>
      <c r="S11" s="262"/>
      <c r="T11" s="8"/>
      <c r="V11" s="258"/>
      <c r="W11" s="258"/>
      <c r="X11" s="258"/>
      <c r="Y11" s="258"/>
      <c r="Z11" s="258"/>
      <c r="AA11" s="258"/>
      <c r="AB11" s="258"/>
      <c r="AC11" s="258"/>
      <c r="AD11" s="258"/>
      <c r="AE11" s="258"/>
      <c r="AF11" s="258"/>
      <c r="AG11" s="258"/>
      <c r="AH11" s="258"/>
      <c r="AI11" s="258"/>
      <c r="AJ11" s="258"/>
    </row>
    <row r="12" spans="1:36" ht="15" customHeight="1">
      <c r="A12" s="3"/>
      <c r="B12" s="10"/>
      <c r="C12" s="263"/>
      <c r="D12" s="263"/>
      <c r="E12" s="263"/>
      <c r="F12" s="263"/>
      <c r="G12" s="6"/>
      <c r="H12" s="262"/>
      <c r="I12" s="262"/>
      <c r="J12" s="262"/>
      <c r="K12" s="262"/>
      <c r="L12" s="262"/>
      <c r="M12" s="262"/>
      <c r="N12" s="262"/>
      <c r="O12" s="262"/>
      <c r="P12" s="262"/>
      <c r="Q12" s="262"/>
      <c r="R12" s="262"/>
      <c r="S12" s="262"/>
      <c r="T12" s="8"/>
      <c r="V12" s="258"/>
      <c r="W12" s="258"/>
      <c r="X12" s="258"/>
      <c r="Y12" s="258"/>
      <c r="Z12" s="258"/>
      <c r="AA12" s="258"/>
      <c r="AB12" s="258"/>
      <c r="AC12" s="258"/>
      <c r="AD12" s="258"/>
      <c r="AE12" s="258"/>
      <c r="AF12" s="258"/>
      <c r="AG12" s="258"/>
      <c r="AH12" s="258"/>
      <c r="AI12" s="258"/>
      <c r="AJ12" s="258"/>
    </row>
    <row r="13" spans="1:36" ht="15" customHeight="1">
      <c r="A13" s="3"/>
      <c r="B13" s="6"/>
      <c r="C13" s="263" t="s">
        <v>334</v>
      </c>
      <c r="D13" s="263"/>
      <c r="E13" s="263"/>
      <c r="F13" s="263"/>
      <c r="G13" s="7" t="s">
        <v>2</v>
      </c>
      <c r="H13" s="262"/>
      <c r="I13" s="262"/>
      <c r="J13" s="262"/>
      <c r="K13" s="262"/>
      <c r="L13" s="262"/>
      <c r="M13" s="262"/>
      <c r="N13" s="262"/>
      <c r="O13" s="262"/>
      <c r="P13" s="262"/>
      <c r="Q13" s="262"/>
      <c r="R13" s="262"/>
      <c r="S13" s="262"/>
      <c r="T13" s="11"/>
      <c r="V13" s="258"/>
      <c r="W13" s="258"/>
      <c r="X13" s="258"/>
      <c r="Y13" s="258"/>
      <c r="Z13" s="258"/>
      <c r="AA13" s="258"/>
      <c r="AB13" s="258"/>
      <c r="AC13" s="258"/>
      <c r="AD13" s="258"/>
      <c r="AE13" s="258"/>
      <c r="AF13" s="258"/>
      <c r="AG13" s="258"/>
      <c r="AH13" s="258"/>
      <c r="AI13" s="258"/>
      <c r="AJ13" s="258"/>
    </row>
    <row r="14" spans="1:36" ht="15" customHeight="1">
      <c r="A14" s="3"/>
      <c r="B14" s="10"/>
      <c r="C14" s="263"/>
      <c r="D14" s="263"/>
      <c r="E14" s="263"/>
      <c r="F14" s="263"/>
      <c r="G14" s="6"/>
      <c r="H14" s="8"/>
      <c r="I14" s="8"/>
      <c r="J14" s="8"/>
      <c r="K14" s="8"/>
      <c r="L14" s="8"/>
      <c r="M14" s="8"/>
      <c r="N14" s="8"/>
      <c r="O14" s="8"/>
      <c r="P14" s="8"/>
      <c r="Q14" s="8"/>
      <c r="R14" s="8"/>
      <c r="S14" s="8"/>
      <c r="T14" s="12"/>
      <c r="V14" s="13"/>
    </row>
    <row r="15" spans="1:36" ht="15" customHeight="1">
      <c r="A15" s="3"/>
      <c r="B15" s="6"/>
      <c r="C15" s="263" t="s">
        <v>336</v>
      </c>
      <c r="D15" s="263"/>
      <c r="E15" s="263"/>
      <c r="F15" s="263"/>
      <c r="G15" s="7" t="s">
        <v>3</v>
      </c>
      <c r="H15" s="264" t="s">
        <v>4</v>
      </c>
      <c r="I15" s="264"/>
      <c r="J15" s="265" t="s">
        <v>5</v>
      </c>
      <c r="K15" s="265"/>
      <c r="L15" s="14"/>
      <c r="M15" s="264"/>
      <c r="N15" s="264"/>
      <c r="O15" s="264"/>
      <c r="P15" s="8" t="s">
        <v>6</v>
      </c>
      <c r="Q15" s="8"/>
      <c r="R15" s="8"/>
      <c r="S15" s="8"/>
      <c r="T15" s="8"/>
      <c r="V15" s="15" t="s">
        <v>7</v>
      </c>
      <c r="W15" s="16"/>
      <c r="X15" s="15" t="s">
        <v>5</v>
      </c>
      <c r="Y15" s="16"/>
      <c r="Z15" s="17">
        <v>17</v>
      </c>
      <c r="AA15" s="255">
        <v>12345</v>
      </c>
      <c r="AB15" s="255"/>
      <c r="AC15" s="255"/>
      <c r="AD15" s="18" t="s">
        <v>6</v>
      </c>
    </row>
    <row r="16" spans="1:36" ht="15" customHeight="1">
      <c r="A16" s="3"/>
      <c r="B16" s="19"/>
      <c r="C16" s="256"/>
      <c r="D16" s="256"/>
      <c r="E16" s="256"/>
      <c r="F16" s="256"/>
      <c r="G16" s="3"/>
      <c r="V16" s="15" t="s">
        <v>4</v>
      </c>
      <c r="W16" s="16"/>
      <c r="X16" s="15" t="s">
        <v>8</v>
      </c>
      <c r="Y16" s="16"/>
      <c r="Z16" s="20"/>
      <c r="AA16" s="20"/>
      <c r="AB16" s="20"/>
    </row>
    <row r="17" spans="1:36" ht="15" customHeight="1">
      <c r="A17" s="3"/>
      <c r="B17" s="3"/>
      <c r="C17" s="3"/>
      <c r="D17" s="3"/>
      <c r="E17" s="3"/>
      <c r="F17" s="3"/>
      <c r="G17" s="3"/>
      <c r="V17" s="257"/>
      <c r="W17" s="257"/>
      <c r="X17" s="21"/>
      <c r="Y17" s="13"/>
      <c r="Z17" s="13"/>
      <c r="AA17" s="13"/>
      <c r="AB17" s="13"/>
    </row>
    <row r="18" spans="1:36" ht="15" customHeight="1">
      <c r="A18" s="3"/>
      <c r="B18" s="3"/>
      <c r="C18" s="19"/>
      <c r="D18" s="19"/>
      <c r="E18" s="19"/>
      <c r="F18" s="19"/>
      <c r="G18" s="3"/>
      <c r="V18" s="258"/>
      <c r="W18" s="258"/>
      <c r="X18" s="258"/>
      <c r="Y18" s="258"/>
      <c r="Z18" s="258"/>
      <c r="AA18" s="258"/>
      <c r="AB18" s="258"/>
      <c r="AC18" s="258"/>
      <c r="AD18" s="258"/>
      <c r="AE18" s="258"/>
      <c r="AF18" s="258"/>
      <c r="AG18" s="258"/>
      <c r="AH18" s="258"/>
      <c r="AI18" s="258"/>
      <c r="AJ18" s="258"/>
    </row>
    <row r="19" spans="1:36" ht="90" customHeight="1">
      <c r="A19" s="22"/>
      <c r="B19" s="259" t="s">
        <v>9</v>
      </c>
      <c r="C19" s="259"/>
      <c r="D19" s="259"/>
      <c r="E19" s="259"/>
      <c r="F19" s="259"/>
      <c r="G19" s="259"/>
      <c r="H19" s="259"/>
      <c r="I19" s="259"/>
      <c r="J19" s="259"/>
      <c r="K19" s="259"/>
      <c r="L19" s="259"/>
      <c r="M19" s="259"/>
      <c r="N19" s="259"/>
      <c r="O19" s="259"/>
      <c r="P19" s="259"/>
      <c r="Q19" s="259"/>
      <c r="R19" s="259"/>
      <c r="S19" s="259"/>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10</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60" t="s">
        <v>11</v>
      </c>
      <c r="D24" s="260"/>
      <c r="E24" s="260"/>
      <c r="F24" s="7" t="s">
        <v>12</v>
      </c>
      <c r="G24" s="261" t="s">
        <v>13</v>
      </c>
      <c r="H24" s="261"/>
      <c r="I24" s="261"/>
      <c r="J24" s="261"/>
      <c r="K24" s="261"/>
      <c r="L24" s="261"/>
      <c r="M24" s="261"/>
      <c r="N24" s="261"/>
      <c r="O24" s="261"/>
      <c r="P24" s="261"/>
      <c r="Q24" s="261"/>
      <c r="R24" s="261"/>
      <c r="S24" s="261"/>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52" t="s">
        <v>14</v>
      </c>
      <c r="B26" s="252"/>
      <c r="C26" s="253" t="s">
        <v>15</v>
      </c>
      <c r="D26" s="253"/>
      <c r="E26" s="253"/>
      <c r="F26" s="29" t="s">
        <v>16</v>
      </c>
      <c r="G26" s="254"/>
      <c r="H26" s="254"/>
      <c r="I26" s="254"/>
      <c r="J26" s="254"/>
      <c r="K26" s="254"/>
      <c r="L26" s="254"/>
      <c r="M26" s="254"/>
      <c r="N26" s="254"/>
      <c r="O26" s="254"/>
      <c r="P26" s="254"/>
      <c r="Q26" s="254"/>
      <c r="R26" s="254"/>
      <c r="S26" s="254"/>
      <c r="T26" s="8"/>
    </row>
    <row r="27" spans="1:36" ht="18" customHeight="1">
      <c r="A27" s="252"/>
      <c r="B27" s="252"/>
      <c r="C27" s="253" t="s">
        <v>17</v>
      </c>
      <c r="D27" s="253"/>
      <c r="E27" s="253"/>
      <c r="F27" s="29" t="s">
        <v>16</v>
      </c>
      <c r="G27" s="254"/>
      <c r="H27" s="254"/>
      <c r="I27" s="254"/>
      <c r="J27" s="254"/>
      <c r="K27" s="254"/>
      <c r="L27" s="254"/>
      <c r="M27" s="254"/>
      <c r="N27" s="254"/>
      <c r="O27" s="254"/>
      <c r="P27" s="254"/>
      <c r="Q27" s="254"/>
      <c r="R27" s="254"/>
      <c r="S27" s="254"/>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52" t="s">
        <v>18</v>
      </c>
      <c r="B29" s="252"/>
      <c r="C29" s="253" t="s">
        <v>15</v>
      </c>
      <c r="D29" s="253"/>
      <c r="E29" s="253"/>
      <c r="F29" s="29" t="s">
        <v>16</v>
      </c>
      <c r="G29" s="254"/>
      <c r="H29" s="254"/>
      <c r="I29" s="254"/>
      <c r="J29" s="254"/>
      <c r="K29" s="254"/>
      <c r="L29" s="254"/>
      <c r="M29" s="254"/>
      <c r="N29" s="254"/>
      <c r="O29" s="254"/>
      <c r="P29" s="254"/>
      <c r="Q29" s="254"/>
      <c r="R29" s="254"/>
      <c r="S29" s="254"/>
    </row>
    <row r="30" spans="1:36" ht="18" customHeight="1">
      <c r="A30" s="252"/>
      <c r="B30" s="252"/>
      <c r="C30" s="253" t="s">
        <v>17</v>
      </c>
      <c r="D30" s="253"/>
      <c r="E30" s="253"/>
      <c r="F30" s="29" t="s">
        <v>16</v>
      </c>
      <c r="G30" s="254"/>
      <c r="H30" s="254"/>
      <c r="I30" s="254"/>
      <c r="J30" s="254"/>
      <c r="K30" s="254"/>
      <c r="L30" s="254"/>
      <c r="M30" s="254"/>
      <c r="N30" s="254"/>
      <c r="O30" s="254"/>
      <c r="P30" s="254"/>
      <c r="Q30" s="254"/>
      <c r="R30" s="254"/>
      <c r="S30" s="254"/>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52" t="s">
        <v>19</v>
      </c>
      <c r="B32" s="252"/>
      <c r="C32" s="253" t="s">
        <v>15</v>
      </c>
      <c r="D32" s="253"/>
      <c r="E32" s="253"/>
      <c r="F32" s="29" t="s">
        <v>16</v>
      </c>
      <c r="G32" s="254"/>
      <c r="H32" s="254"/>
      <c r="I32" s="254"/>
      <c r="J32" s="254"/>
      <c r="K32" s="254"/>
      <c r="L32" s="254"/>
      <c r="M32" s="254"/>
      <c r="N32" s="254"/>
      <c r="O32" s="254"/>
      <c r="P32" s="254"/>
      <c r="Q32" s="254"/>
      <c r="R32" s="254"/>
      <c r="S32" s="254"/>
    </row>
    <row r="33" spans="1:19" ht="18" customHeight="1">
      <c r="A33" s="252"/>
      <c r="B33" s="252"/>
      <c r="C33" s="253" t="s">
        <v>17</v>
      </c>
      <c r="D33" s="253"/>
      <c r="E33" s="253"/>
      <c r="F33" s="29" t="s">
        <v>16</v>
      </c>
      <c r="G33" s="254"/>
      <c r="H33" s="254"/>
      <c r="I33" s="254"/>
      <c r="J33" s="254"/>
      <c r="K33" s="254"/>
      <c r="L33" s="254"/>
      <c r="M33" s="254"/>
      <c r="N33" s="254"/>
      <c r="O33" s="254"/>
      <c r="P33" s="254"/>
      <c r="Q33" s="254"/>
      <c r="R33" s="254"/>
      <c r="S33" s="254"/>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52" t="s">
        <v>20</v>
      </c>
      <c r="B35" s="252"/>
      <c r="C35" s="253" t="s">
        <v>15</v>
      </c>
      <c r="D35" s="253"/>
      <c r="E35" s="253"/>
      <c r="F35" s="29" t="s">
        <v>16</v>
      </c>
      <c r="G35" s="254"/>
      <c r="H35" s="254"/>
      <c r="I35" s="254"/>
      <c r="J35" s="254"/>
      <c r="K35" s="254"/>
      <c r="L35" s="254"/>
      <c r="M35" s="254"/>
      <c r="N35" s="254"/>
      <c r="O35" s="254"/>
      <c r="P35" s="254"/>
      <c r="Q35" s="254"/>
      <c r="R35" s="254"/>
      <c r="S35" s="254"/>
    </row>
    <row r="36" spans="1:19" ht="18" customHeight="1">
      <c r="A36" s="252"/>
      <c r="B36" s="252"/>
      <c r="C36" s="253" t="s">
        <v>17</v>
      </c>
      <c r="D36" s="253"/>
      <c r="E36" s="253"/>
      <c r="F36" s="29" t="s">
        <v>16</v>
      </c>
      <c r="G36" s="254"/>
      <c r="H36" s="254"/>
      <c r="I36" s="254"/>
      <c r="J36" s="254"/>
      <c r="K36" s="254"/>
      <c r="L36" s="254"/>
      <c r="M36" s="254"/>
      <c r="N36" s="254"/>
      <c r="O36" s="254"/>
      <c r="P36" s="254"/>
      <c r="Q36" s="254"/>
      <c r="R36" s="254"/>
      <c r="S36" s="254"/>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52" t="s">
        <v>21</v>
      </c>
      <c r="B38" s="252"/>
      <c r="C38" s="253" t="s">
        <v>15</v>
      </c>
      <c r="D38" s="253"/>
      <c r="E38" s="253"/>
      <c r="F38" s="29" t="s">
        <v>16</v>
      </c>
      <c r="G38" s="254"/>
      <c r="H38" s="254"/>
      <c r="I38" s="254"/>
      <c r="J38" s="254"/>
      <c r="K38" s="254"/>
      <c r="L38" s="254"/>
      <c r="M38" s="254"/>
      <c r="N38" s="254"/>
      <c r="O38" s="254"/>
      <c r="P38" s="254"/>
      <c r="Q38" s="254"/>
      <c r="R38" s="254"/>
      <c r="S38" s="254"/>
    </row>
    <row r="39" spans="1:19" ht="18" customHeight="1">
      <c r="A39" s="252"/>
      <c r="B39" s="252"/>
      <c r="C39" s="253" t="s">
        <v>17</v>
      </c>
      <c r="D39" s="253"/>
      <c r="E39" s="253"/>
      <c r="F39" s="29" t="s">
        <v>16</v>
      </c>
      <c r="G39" s="254"/>
      <c r="H39" s="254"/>
      <c r="I39" s="254"/>
      <c r="J39" s="254"/>
      <c r="K39" s="254"/>
      <c r="L39" s="254"/>
      <c r="M39" s="254"/>
      <c r="N39" s="254"/>
      <c r="O39" s="254"/>
      <c r="P39" s="254"/>
      <c r="Q39" s="254"/>
      <c r="R39" s="254"/>
      <c r="S39" s="254"/>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22</v>
      </c>
    </row>
    <row r="43" spans="1:19">
      <c r="A43" s="1" t="s">
        <v>23</v>
      </c>
    </row>
    <row r="44" spans="1:19">
      <c r="A44" s="1" t="s">
        <v>24</v>
      </c>
    </row>
  </sheetData>
  <sheetProtection formatColumns="0" formatRows="0" selectLockedCells="1"/>
  <mergeCells count="48">
    <mergeCell ref="B6:J6"/>
    <mergeCell ref="C9:F9"/>
    <mergeCell ref="H9:S10"/>
    <mergeCell ref="V9:AJ11"/>
    <mergeCell ref="C10:F10"/>
    <mergeCell ref="C11:F11"/>
    <mergeCell ref="H11:S12"/>
    <mergeCell ref="C12:F12"/>
    <mergeCell ref="V12:AJ13"/>
    <mergeCell ref="C13:F13"/>
    <mergeCell ref="C24:E24"/>
    <mergeCell ref="G24:S24"/>
    <mergeCell ref="H13:S13"/>
    <mergeCell ref="C14:F14"/>
    <mergeCell ref="C15:F15"/>
    <mergeCell ref="H15:I15"/>
    <mergeCell ref="J15:K15"/>
    <mergeCell ref="M15:O15"/>
    <mergeCell ref="AA15:AC15"/>
    <mergeCell ref="C16:F16"/>
    <mergeCell ref="V17:W17"/>
    <mergeCell ref="V18:AJ18"/>
    <mergeCell ref="B19:S19"/>
    <mergeCell ref="A29:B30"/>
    <mergeCell ref="C29:E29"/>
    <mergeCell ref="G29:S29"/>
    <mergeCell ref="C30:E30"/>
    <mergeCell ref="G30:S30"/>
    <mergeCell ref="A26:B27"/>
    <mergeCell ref="C26:E26"/>
    <mergeCell ref="G26:S26"/>
    <mergeCell ref="C27:E27"/>
    <mergeCell ref="G27:S27"/>
    <mergeCell ref="A35:B36"/>
    <mergeCell ref="C35:E35"/>
    <mergeCell ref="G35:S35"/>
    <mergeCell ref="C36:E36"/>
    <mergeCell ref="G36:S36"/>
    <mergeCell ref="A32:B33"/>
    <mergeCell ref="C32:E32"/>
    <mergeCell ref="G32:S32"/>
    <mergeCell ref="C33:E33"/>
    <mergeCell ref="G33:S33"/>
    <mergeCell ref="A38:B39"/>
    <mergeCell ref="C38:E38"/>
    <mergeCell ref="G38:S38"/>
    <mergeCell ref="C39:E39"/>
    <mergeCell ref="G39:S39"/>
  </mergeCells>
  <phoneticPr fontId="5"/>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BE5F-61CA-419D-ACCA-59AC0400A7C2}">
  <sheetPr>
    <tabColor rgb="FFFF0000"/>
    <pageSetUpPr fitToPage="1"/>
  </sheetPr>
  <dimension ref="A1:BB170"/>
  <sheetViews>
    <sheetView showGridLines="0" view="pageBreakPreview" topLeftCell="C1" zoomScale="115" zoomScaleNormal="70" zoomScaleSheetLayoutView="115" workbookViewId="0">
      <selection activeCell="F32" sqref="F32:G32"/>
    </sheetView>
  </sheetViews>
  <sheetFormatPr defaultColWidth="9" defaultRowHeight="13.5"/>
  <cols>
    <col min="1" max="1" width="5.25" style="110" hidden="1" customWidth="1"/>
    <col min="2" max="2" width="13.625" style="110" hidden="1" customWidth="1"/>
    <col min="3" max="3" width="3.5" style="110" customWidth="1"/>
    <col min="4" max="4" width="9.25" style="110" customWidth="1"/>
    <col min="5" max="5" width="16.5" style="110" customWidth="1"/>
    <col min="6" max="6" width="28.125" style="110" customWidth="1"/>
    <col min="7" max="7" width="12.75" style="110" customWidth="1"/>
    <col min="8" max="8" width="6.375" style="110" customWidth="1"/>
    <col min="9" max="9" width="6.25" style="110" customWidth="1"/>
    <col min="10" max="10" width="7.25" style="110" customWidth="1"/>
    <col min="11" max="11" width="7" style="110" customWidth="1"/>
    <col min="12" max="14" width="6.125" style="110" customWidth="1"/>
    <col min="15" max="15" width="3.75" style="110" customWidth="1"/>
    <col min="16" max="16" width="11.125" style="110" customWidth="1"/>
    <col min="17" max="17" width="45" style="110" customWidth="1"/>
    <col min="18" max="44" width="7.875" style="110" customWidth="1"/>
    <col min="45" max="16384" width="9" style="110"/>
  </cols>
  <sheetData>
    <row r="1" spans="1:41" ht="16.5" customHeight="1">
      <c r="B1" s="274"/>
      <c r="C1" s="111" t="s">
        <v>605</v>
      </c>
      <c r="D1" s="112"/>
      <c r="E1" s="112"/>
      <c r="F1" s="112"/>
      <c r="G1" s="275" t="s">
        <v>729</v>
      </c>
      <c r="H1" s="276"/>
      <c r="I1" s="276"/>
      <c r="J1" s="276"/>
      <c r="K1" s="276"/>
      <c r="L1" s="276"/>
      <c r="M1" s="276"/>
      <c r="N1" s="276"/>
    </row>
    <row r="2" spans="1:41" ht="18.75" customHeight="1">
      <c r="B2" s="274"/>
      <c r="C2" s="277" t="s">
        <v>337</v>
      </c>
      <c r="D2" s="277"/>
      <c r="E2" s="277"/>
      <c r="F2" s="277"/>
      <c r="G2" s="277"/>
      <c r="H2" s="277"/>
      <c r="I2" s="277"/>
      <c r="J2" s="277"/>
      <c r="K2" s="277"/>
      <c r="L2" s="277"/>
      <c r="M2" s="277"/>
      <c r="N2" s="277"/>
      <c r="AA2" s="112"/>
      <c r="AB2" s="112"/>
      <c r="AC2" s="112"/>
    </row>
    <row r="3" spans="1:41" ht="14.25" customHeight="1">
      <c r="B3" s="274"/>
      <c r="C3" s="278" t="s">
        <v>338</v>
      </c>
      <c r="D3" s="278"/>
      <c r="E3" s="278"/>
      <c r="F3" s="278"/>
      <c r="G3" s="278"/>
      <c r="H3" s="278"/>
      <c r="I3" s="278"/>
      <c r="J3" s="278"/>
      <c r="K3" s="278"/>
      <c r="L3" s="278"/>
      <c r="M3" s="278"/>
      <c r="N3" s="278"/>
      <c r="W3" s="113"/>
      <c r="X3" s="113"/>
      <c r="Y3" s="113"/>
      <c r="Z3" s="113"/>
      <c r="AA3" s="112"/>
      <c r="AB3" s="112"/>
      <c r="AC3" s="112"/>
    </row>
    <row r="4" spans="1:41" ht="14.25" customHeight="1">
      <c r="A4" s="279"/>
      <c r="B4" s="279"/>
      <c r="C4" s="114"/>
      <c r="D4" s="114"/>
      <c r="E4" s="114"/>
      <c r="F4" s="114"/>
      <c r="G4" s="114"/>
      <c r="H4" s="115"/>
      <c r="I4" s="280" t="s">
        <v>339</v>
      </c>
      <c r="J4" s="280"/>
      <c r="K4" s="280"/>
      <c r="L4" s="280"/>
      <c r="M4" s="280"/>
      <c r="N4" s="280"/>
      <c r="O4" s="116"/>
      <c r="P4" s="113"/>
      <c r="Q4" s="113"/>
      <c r="R4" s="113"/>
      <c r="S4" s="113"/>
      <c r="T4" s="113"/>
      <c r="U4" s="113"/>
      <c r="V4" s="113"/>
      <c r="W4" s="113"/>
      <c r="X4" s="113"/>
      <c r="Y4" s="113"/>
      <c r="Z4" s="113"/>
      <c r="AA4" s="112"/>
      <c r="AB4" s="112"/>
      <c r="AC4" s="112"/>
    </row>
    <row r="5" spans="1:41" ht="14.25" customHeight="1">
      <c r="A5" s="117"/>
      <c r="B5" s="117"/>
      <c r="C5" s="114"/>
      <c r="D5" s="267"/>
      <c r="E5" s="267"/>
      <c r="F5" s="267"/>
      <c r="G5" s="115"/>
      <c r="H5" s="115"/>
      <c r="I5" s="115"/>
      <c r="J5" s="115"/>
      <c r="K5" s="115"/>
      <c r="L5" s="115"/>
      <c r="M5" s="115"/>
      <c r="N5" s="115"/>
      <c r="O5" s="116"/>
      <c r="P5" s="113"/>
      <c r="Q5" s="113"/>
      <c r="R5" s="113"/>
      <c r="S5" s="113"/>
      <c r="T5" s="113"/>
      <c r="U5" s="113"/>
      <c r="V5" s="113"/>
      <c r="W5" s="113"/>
      <c r="X5" s="113"/>
      <c r="Y5" s="113"/>
      <c r="Z5" s="113"/>
      <c r="AA5" s="112"/>
      <c r="AB5" s="112"/>
      <c r="AC5" s="112"/>
    </row>
    <row r="6" spans="1:41" ht="16.5" customHeight="1">
      <c r="A6" s="117"/>
      <c r="B6" s="118"/>
      <c r="C6" s="114"/>
      <c r="D6" s="114"/>
      <c r="E6" s="114"/>
      <c r="F6" s="119" t="s">
        <v>340</v>
      </c>
      <c r="G6" s="268"/>
      <c r="H6" s="268"/>
      <c r="I6" s="268"/>
      <c r="J6" s="268"/>
      <c r="K6" s="268"/>
      <c r="L6" s="268"/>
      <c r="M6" s="268"/>
      <c r="N6" s="268"/>
      <c r="O6" s="113"/>
      <c r="P6" s="113"/>
      <c r="Q6" s="113"/>
      <c r="R6" s="113"/>
      <c r="S6" s="113"/>
      <c r="T6" s="113"/>
      <c r="U6" s="113"/>
      <c r="V6" s="113"/>
      <c r="W6" s="113"/>
      <c r="X6" s="113"/>
      <c r="Y6" s="113"/>
      <c r="Z6" s="113"/>
      <c r="AA6" s="112"/>
      <c r="AB6" s="112"/>
      <c r="AC6" s="112"/>
    </row>
    <row r="7" spans="1:41" ht="16.5" customHeight="1">
      <c r="A7" s="117"/>
      <c r="B7" s="118"/>
      <c r="C7" s="114"/>
      <c r="D7" s="114"/>
      <c r="E7" s="114"/>
      <c r="F7" s="119"/>
      <c r="G7" s="120"/>
      <c r="H7" s="120"/>
      <c r="I7" s="120"/>
      <c r="J7" s="120"/>
      <c r="K7" s="120"/>
      <c r="L7" s="120"/>
      <c r="M7" s="120"/>
      <c r="N7" s="120"/>
      <c r="O7" s="113"/>
      <c r="P7" s="113"/>
      <c r="Q7" s="113"/>
      <c r="R7" s="113"/>
      <c r="S7" s="113"/>
      <c r="T7" s="113"/>
      <c r="U7" s="113"/>
      <c r="V7" s="113"/>
      <c r="W7" s="113"/>
      <c r="X7" s="113"/>
      <c r="Y7" s="113"/>
      <c r="Z7" s="113"/>
      <c r="AA7" s="112"/>
      <c r="AB7" s="112"/>
      <c r="AC7" s="112"/>
    </row>
    <row r="8" spans="1:41" ht="12.75" customHeight="1">
      <c r="A8" s="269"/>
      <c r="B8" s="269"/>
      <c r="C8" s="270" t="s">
        <v>341</v>
      </c>
      <c r="D8" s="270"/>
      <c r="E8" s="270"/>
      <c r="F8" s="270"/>
      <c r="G8" s="270"/>
      <c r="H8" s="121"/>
      <c r="I8" s="121"/>
      <c r="J8" s="121"/>
      <c r="K8" s="121"/>
      <c r="L8" s="121"/>
      <c r="M8" s="121"/>
      <c r="N8" s="121"/>
      <c r="O8" s="113"/>
      <c r="P8" s="113"/>
      <c r="Q8" s="113"/>
      <c r="R8" s="113"/>
      <c r="S8" s="113"/>
      <c r="T8" s="113"/>
      <c r="U8" s="113"/>
      <c r="V8" s="113"/>
      <c r="W8" s="113"/>
      <c r="X8" s="113"/>
      <c r="Y8" s="113"/>
      <c r="Z8" s="113"/>
      <c r="AA8" s="122"/>
      <c r="AB8" s="122"/>
      <c r="AC8" s="122"/>
    </row>
    <row r="9" spans="1:41" ht="12.75" customHeight="1">
      <c r="A9" s="269"/>
      <c r="B9" s="269"/>
      <c r="C9" s="271" t="s">
        <v>342</v>
      </c>
      <c r="D9" s="271"/>
      <c r="E9" s="271"/>
      <c r="F9" s="271"/>
      <c r="G9" s="271"/>
      <c r="H9" s="121"/>
      <c r="I9" s="121"/>
      <c r="J9" s="121"/>
      <c r="K9" s="121"/>
      <c r="L9" s="121"/>
      <c r="M9" s="121"/>
      <c r="N9" s="121"/>
      <c r="O9" s="113"/>
      <c r="P9" s="113"/>
      <c r="Q9" s="113"/>
      <c r="R9" s="113"/>
      <c r="S9" s="113"/>
      <c r="T9" s="113"/>
      <c r="U9" s="113"/>
      <c r="V9" s="113"/>
      <c r="W9" s="113"/>
      <c r="X9" s="113"/>
      <c r="Y9" s="113"/>
      <c r="Z9" s="113"/>
      <c r="AA9" s="122"/>
      <c r="AB9" s="122"/>
      <c r="AC9" s="122"/>
    </row>
    <row r="10" spans="1:41" ht="12.75" customHeight="1">
      <c r="A10" s="269"/>
      <c r="B10" s="269"/>
      <c r="C10" s="272"/>
      <c r="D10" s="272"/>
      <c r="E10" s="273"/>
      <c r="F10" s="273"/>
      <c r="G10" s="115"/>
      <c r="H10" s="114"/>
      <c r="I10" s="115"/>
      <c r="J10" s="115"/>
      <c r="K10" s="123"/>
      <c r="L10" s="123"/>
      <c r="M10" s="123"/>
      <c r="N10" s="123"/>
      <c r="O10" s="113"/>
      <c r="P10" s="113"/>
      <c r="Q10" s="113"/>
      <c r="R10" s="113"/>
      <c r="S10" s="113"/>
      <c r="T10" s="113"/>
      <c r="U10" s="113"/>
      <c r="V10" s="113"/>
      <c r="W10" s="113"/>
      <c r="X10" s="113"/>
      <c r="Y10" s="113"/>
      <c r="Z10" s="113"/>
      <c r="AA10" s="112"/>
      <c r="AB10" s="112"/>
      <c r="AC10" s="112"/>
    </row>
    <row r="11" spans="1:41" ht="12.75" customHeight="1">
      <c r="A11" s="124"/>
      <c r="B11" s="124"/>
      <c r="C11" s="272" t="s">
        <v>695</v>
      </c>
      <c r="D11" s="272"/>
      <c r="E11" s="284"/>
      <c r="F11" s="284"/>
      <c r="G11" s="125"/>
      <c r="H11" s="126"/>
      <c r="I11" s="126"/>
      <c r="J11" s="126"/>
      <c r="K11" s="126"/>
      <c r="L11" s="126"/>
      <c r="M11" s="126"/>
      <c r="N11" s="102"/>
      <c r="O11" s="113"/>
      <c r="P11" s="113"/>
      <c r="Q11" s="113"/>
      <c r="R11" s="113"/>
      <c r="S11" s="113"/>
      <c r="T11" s="113"/>
      <c r="U11" s="113"/>
      <c r="V11" s="113"/>
      <c r="W11" s="113"/>
      <c r="X11" s="113"/>
      <c r="Y11" s="113"/>
      <c r="Z11" s="113"/>
      <c r="AA11" s="112"/>
      <c r="AB11" s="112"/>
      <c r="AC11" s="112"/>
    </row>
    <row r="12" spans="1:41" ht="12.75" customHeight="1">
      <c r="A12" s="124"/>
      <c r="B12" s="124"/>
      <c r="C12" s="272" t="s">
        <v>696</v>
      </c>
      <c r="D12" s="272"/>
      <c r="E12" s="281"/>
      <c r="F12" s="281"/>
      <c r="G12" s="126"/>
      <c r="H12" s="126"/>
      <c r="I12" s="126"/>
      <c r="J12" s="126"/>
      <c r="K12" s="126"/>
      <c r="L12" s="126"/>
      <c r="M12" s="126"/>
      <c r="N12" s="102"/>
      <c r="O12" s="113"/>
      <c r="P12" s="113"/>
      <c r="Q12" s="113"/>
      <c r="R12" s="113"/>
      <c r="S12" s="113"/>
      <c r="T12" s="113"/>
      <c r="U12" s="113"/>
      <c r="V12" s="113"/>
      <c r="W12" s="113"/>
      <c r="X12" s="113"/>
      <c r="Y12" s="113"/>
      <c r="Z12" s="113"/>
      <c r="AA12" s="112"/>
      <c r="AB12" s="112"/>
      <c r="AC12" s="112"/>
    </row>
    <row r="13" spans="1:41" ht="12.75" customHeight="1">
      <c r="A13" s="124"/>
      <c r="B13" s="124"/>
      <c r="C13" s="272" t="s">
        <v>697</v>
      </c>
      <c r="D13" s="272"/>
      <c r="E13" s="281"/>
      <c r="F13" s="281"/>
      <c r="G13" s="127"/>
      <c r="H13" s="127"/>
      <c r="I13" s="127"/>
      <c r="J13" s="127"/>
      <c r="K13" s="127"/>
      <c r="L13" s="127"/>
      <c r="M13" s="127"/>
      <c r="N13" s="115"/>
      <c r="O13" s="113"/>
      <c r="P13" s="113"/>
      <c r="Q13" s="113"/>
      <c r="R13" s="113"/>
      <c r="S13" s="113"/>
      <c r="T13" s="113"/>
      <c r="U13" s="113"/>
      <c r="V13" s="113"/>
      <c r="W13" s="113"/>
      <c r="X13" s="113"/>
      <c r="Y13" s="113"/>
      <c r="Z13" s="113"/>
      <c r="AA13" s="112"/>
      <c r="AB13" s="112"/>
      <c r="AC13" s="112"/>
    </row>
    <row r="14" spans="1:41" ht="12.75" customHeight="1">
      <c r="A14" s="124"/>
      <c r="B14" s="124"/>
      <c r="C14" s="272" t="s">
        <v>698</v>
      </c>
      <c r="D14" s="272"/>
      <c r="E14" s="281"/>
      <c r="F14" s="281"/>
      <c r="G14" s="128"/>
      <c r="H14" s="129"/>
      <c r="I14" s="129"/>
      <c r="J14" s="129"/>
      <c r="K14" s="129"/>
      <c r="L14" s="129"/>
      <c r="M14" s="129"/>
      <c r="N14" s="130"/>
      <c r="O14" s="113"/>
      <c r="P14" s="113"/>
      <c r="Q14" s="113"/>
      <c r="R14" s="113"/>
      <c r="S14" s="113"/>
      <c r="T14" s="113"/>
      <c r="U14" s="113"/>
      <c r="V14" s="113"/>
      <c r="W14" s="113"/>
      <c r="X14" s="113"/>
      <c r="Y14" s="113"/>
      <c r="Z14" s="113"/>
      <c r="AA14" s="112"/>
      <c r="AB14" s="112"/>
      <c r="AC14" s="112"/>
    </row>
    <row r="15" spans="1:41" ht="13.5" customHeight="1">
      <c r="A15" s="282"/>
      <c r="B15" s="282"/>
      <c r="C15" s="272" t="s">
        <v>699</v>
      </c>
      <c r="D15" s="272"/>
      <c r="E15" s="281"/>
      <c r="F15" s="281"/>
      <c r="G15" s="128"/>
      <c r="H15" s="129"/>
      <c r="I15" s="129"/>
      <c r="J15" s="129"/>
      <c r="K15" s="129"/>
      <c r="L15" s="129"/>
      <c r="M15" s="129"/>
      <c r="N15" s="130"/>
      <c r="O15" s="113"/>
      <c r="P15" s="113"/>
      <c r="Q15" s="113"/>
      <c r="R15" s="113"/>
      <c r="S15" s="113"/>
      <c r="T15" s="113"/>
      <c r="U15" s="113"/>
      <c r="V15" s="113"/>
      <c r="W15" s="113"/>
      <c r="X15" s="113"/>
      <c r="Y15" s="113"/>
      <c r="Z15" s="113"/>
      <c r="AA15" s="131"/>
      <c r="AB15" s="131"/>
      <c r="AC15" s="131"/>
      <c r="AD15" s="131"/>
      <c r="AE15" s="131"/>
      <c r="AF15" s="131"/>
      <c r="AG15" s="131"/>
      <c r="AH15" s="131"/>
      <c r="AI15" s="132"/>
      <c r="AJ15" s="133"/>
      <c r="AK15" s="133"/>
      <c r="AL15" s="133"/>
      <c r="AM15" s="134"/>
      <c r="AN15" s="135"/>
      <c r="AO15" s="135"/>
    </row>
    <row r="16" spans="1:41" ht="12.75" customHeight="1">
      <c r="A16" s="282"/>
      <c r="B16" s="282"/>
      <c r="C16" s="272" t="s">
        <v>700</v>
      </c>
      <c r="D16" s="272"/>
      <c r="E16" s="283"/>
      <c r="F16" s="283"/>
      <c r="G16" s="136"/>
      <c r="H16" s="137"/>
      <c r="I16" s="137"/>
      <c r="J16" s="137"/>
      <c r="K16" s="137"/>
      <c r="L16" s="137"/>
      <c r="M16" s="137"/>
      <c r="N16" s="138"/>
      <c r="O16" s="113"/>
      <c r="P16" s="113"/>
      <c r="Q16" s="113"/>
      <c r="R16" s="113"/>
      <c r="S16" s="113"/>
      <c r="T16" s="113"/>
      <c r="U16" s="113"/>
      <c r="V16" s="113"/>
      <c r="W16" s="113"/>
      <c r="X16" s="113"/>
      <c r="Y16" s="113"/>
      <c r="Z16" s="113"/>
      <c r="AA16" s="131"/>
      <c r="AB16" s="131"/>
      <c r="AC16" s="131"/>
      <c r="AD16" s="131"/>
      <c r="AE16" s="131"/>
      <c r="AF16" s="131"/>
      <c r="AG16" s="131"/>
      <c r="AH16" s="131"/>
      <c r="AI16" s="132"/>
      <c r="AJ16" s="133"/>
      <c r="AK16" s="133"/>
      <c r="AL16" s="133"/>
      <c r="AM16" s="134"/>
      <c r="AN16" s="135"/>
      <c r="AO16" s="135"/>
    </row>
    <row r="17" spans="1:41" ht="3.75" customHeight="1">
      <c r="A17" s="282"/>
      <c r="B17" s="282"/>
      <c r="E17" s="131"/>
      <c r="F17" s="131"/>
      <c r="G17" s="131"/>
      <c r="H17" s="131"/>
      <c r="I17" s="131"/>
      <c r="J17" s="131"/>
      <c r="K17" s="131"/>
      <c r="L17" s="131"/>
      <c r="M17" s="131"/>
      <c r="N17" s="139"/>
      <c r="O17" s="113"/>
      <c r="P17" s="113"/>
      <c r="Q17" s="113"/>
      <c r="R17" s="113"/>
      <c r="S17" s="113"/>
      <c r="T17" s="113"/>
      <c r="U17" s="113"/>
      <c r="V17" s="113"/>
      <c r="W17" s="113"/>
      <c r="X17" s="113"/>
      <c r="Y17" s="113"/>
      <c r="Z17" s="113"/>
      <c r="AA17" s="131"/>
      <c r="AB17" s="131"/>
      <c r="AC17" s="131"/>
      <c r="AD17" s="131"/>
      <c r="AE17" s="131"/>
      <c r="AF17" s="131"/>
      <c r="AG17" s="131"/>
      <c r="AH17" s="131"/>
      <c r="AI17" s="132"/>
      <c r="AJ17" s="133"/>
      <c r="AK17" s="133"/>
      <c r="AL17" s="133"/>
      <c r="AM17" s="134"/>
      <c r="AN17" s="135"/>
      <c r="AO17" s="135"/>
    </row>
    <row r="18" spans="1:41" ht="24" customHeight="1">
      <c r="A18" s="140"/>
      <c r="B18" s="141"/>
      <c r="C18" s="285" t="s">
        <v>343</v>
      </c>
      <c r="D18" s="286"/>
      <c r="E18" s="287"/>
      <c r="F18" s="285" t="s">
        <v>344</v>
      </c>
      <c r="G18" s="287"/>
      <c r="H18" s="142" t="s">
        <v>345</v>
      </c>
      <c r="I18" s="142" t="s">
        <v>346</v>
      </c>
      <c r="J18" s="143" t="s">
        <v>347</v>
      </c>
      <c r="K18" s="144" t="s">
        <v>348</v>
      </c>
      <c r="L18" s="288" t="s">
        <v>349</v>
      </c>
      <c r="M18" s="289"/>
      <c r="N18" s="290"/>
      <c r="O18" s="113"/>
      <c r="P18" s="113"/>
      <c r="Q18" s="113"/>
      <c r="R18" s="113"/>
      <c r="S18" s="113"/>
      <c r="T18" s="113"/>
      <c r="U18" s="113"/>
      <c r="V18" s="113"/>
      <c r="W18" s="113"/>
      <c r="X18" s="113"/>
      <c r="Y18" s="113"/>
      <c r="Z18" s="113"/>
    </row>
    <row r="19" spans="1:41" ht="15" customHeight="1">
      <c r="A19" s="328"/>
      <c r="B19" s="316"/>
      <c r="C19" s="291">
        <v>1</v>
      </c>
      <c r="D19" s="145"/>
      <c r="E19" s="146"/>
      <c r="F19" s="294" t="s">
        <v>621</v>
      </c>
      <c r="G19" s="295"/>
      <c r="H19" s="296">
        <f>MAX(I19:I26)</f>
        <v>4</v>
      </c>
      <c r="I19" s="95">
        <f>VLOOKUP($G$1,$Q$89:$BA$121,2,FALSE)</f>
        <v>4</v>
      </c>
      <c r="J19" s="96"/>
      <c r="K19" s="147" t="str">
        <f>IF(J19="○",I19,"")</f>
        <v/>
      </c>
      <c r="L19" s="300"/>
      <c r="M19" s="301"/>
      <c r="N19" s="302"/>
      <c r="O19" s="113"/>
      <c r="P19" s="113"/>
      <c r="Q19" s="113"/>
      <c r="R19" s="113"/>
      <c r="S19" s="113"/>
      <c r="T19" s="113"/>
      <c r="U19" s="113"/>
      <c r="V19" s="113"/>
      <c r="W19" s="113"/>
      <c r="X19" s="113"/>
      <c r="Y19" s="113"/>
      <c r="Z19" s="113"/>
    </row>
    <row r="20" spans="1:41" ht="15" customHeight="1">
      <c r="A20" s="328"/>
      <c r="B20" s="316"/>
      <c r="C20" s="292"/>
      <c r="F20" s="303" t="s">
        <v>622</v>
      </c>
      <c r="G20" s="304"/>
      <c r="H20" s="297"/>
      <c r="I20" s="97">
        <f>VLOOKUP($G$1,$Q$89:$BA$121,3,FALSE)</f>
        <v>3.5</v>
      </c>
      <c r="J20" s="96"/>
      <c r="K20" s="148" t="str">
        <f>IF(J20="○",I20,"")</f>
        <v/>
      </c>
      <c r="L20" s="149"/>
      <c r="M20" s="150"/>
      <c r="N20" s="151"/>
      <c r="O20" s="113"/>
      <c r="P20" s="113"/>
      <c r="Q20" s="113"/>
      <c r="R20" s="113"/>
      <c r="S20" s="113"/>
      <c r="T20" s="113"/>
      <c r="U20" s="113"/>
      <c r="V20" s="113"/>
      <c r="W20" s="113"/>
      <c r="X20" s="113"/>
      <c r="Y20" s="113"/>
      <c r="Z20" s="113"/>
    </row>
    <row r="21" spans="1:41" ht="15" customHeight="1">
      <c r="A21" s="328"/>
      <c r="B21" s="316"/>
      <c r="C21" s="292"/>
      <c r="F21" s="303" t="str">
        <f>IF($H$19=3,E130,IF($H$19=4,F130))</f>
        <v>「80～81点未満」又は「78～80点未満の工事件数5件以上」</v>
      </c>
      <c r="G21" s="304"/>
      <c r="H21" s="297"/>
      <c r="I21" s="97">
        <f>VLOOKUP($G$1,$Q$89:$BA$121,4,FALSE)</f>
        <v>3</v>
      </c>
      <c r="J21" s="96"/>
      <c r="K21" s="148" t="str">
        <f>IF(J21="○",I21,"")</f>
        <v/>
      </c>
      <c r="L21" s="149"/>
      <c r="M21" s="150"/>
      <c r="N21" s="151"/>
      <c r="O21" s="113"/>
      <c r="P21" s="113"/>
      <c r="Q21" s="113"/>
      <c r="R21" s="113"/>
      <c r="S21" s="113"/>
      <c r="T21" s="113"/>
      <c r="U21" s="113"/>
      <c r="V21" s="113"/>
      <c r="W21" s="113"/>
      <c r="X21" s="113"/>
      <c r="Y21" s="113"/>
      <c r="Z21" s="113"/>
    </row>
    <row r="22" spans="1:41" ht="15" customHeight="1">
      <c r="A22" s="328"/>
      <c r="B22" s="316"/>
      <c r="C22" s="292"/>
      <c r="D22" s="337" t="s">
        <v>350</v>
      </c>
      <c r="E22" s="338"/>
      <c r="F22" s="305" t="str">
        <f>IF($H$19=3,E131,IF($H$19=4,F131))</f>
        <v>「78～80点未満」又は「76～78点未満の工事件数5件以上」</v>
      </c>
      <c r="G22" s="306"/>
      <c r="H22" s="298"/>
      <c r="I22" s="98">
        <f>VLOOKUP($G$1,$Q$89:$BA$121,5,FALSE)</f>
        <v>2.5</v>
      </c>
      <c r="J22" s="96"/>
      <c r="K22" s="152" t="str">
        <f t="shared" ref="K22:K65" si="0">IF(J22="○",I22,"")</f>
        <v/>
      </c>
      <c r="L22" s="339" t="s">
        <v>351</v>
      </c>
      <c r="M22" s="340"/>
      <c r="N22" s="341"/>
      <c r="O22" s="113"/>
      <c r="P22" s="113"/>
      <c r="Q22" s="153"/>
      <c r="R22" s="153"/>
      <c r="S22" s="153"/>
      <c r="T22" s="153"/>
      <c r="U22" s="153"/>
      <c r="V22" s="153"/>
      <c r="W22" s="153"/>
      <c r="X22" s="153"/>
      <c r="Y22" s="153"/>
      <c r="Z22" s="153"/>
    </row>
    <row r="23" spans="1:41" ht="15" customHeight="1">
      <c r="A23" s="328"/>
      <c r="B23" s="316"/>
      <c r="C23" s="292"/>
      <c r="D23" s="154" t="s">
        <v>352</v>
      </c>
      <c r="E23" s="155" t="s">
        <v>353</v>
      </c>
      <c r="F23" s="305" t="str">
        <f>IF($H$19=3,E132,IF($H$19=4,F132))</f>
        <v>「76～78点未満」又は「74～76点未満の工事件数5件以上」</v>
      </c>
      <c r="G23" s="306"/>
      <c r="H23" s="298"/>
      <c r="I23" s="98">
        <f>VLOOKUP($G$1,$Q$89:$BA$121,6,FALSE)</f>
        <v>2</v>
      </c>
      <c r="J23" s="96"/>
      <c r="K23" s="152" t="str">
        <f t="shared" si="0"/>
        <v/>
      </c>
      <c r="L23" s="149"/>
      <c r="M23" s="150"/>
      <c r="N23" s="151"/>
      <c r="P23" s="156"/>
      <c r="R23" s="153"/>
      <c r="S23" s="153"/>
      <c r="T23" s="153"/>
      <c r="U23" s="153"/>
      <c r="V23" s="153"/>
      <c r="W23" s="153"/>
      <c r="X23" s="153"/>
      <c r="Y23" s="153"/>
      <c r="Z23" s="153"/>
    </row>
    <row r="24" spans="1:41" ht="15" customHeight="1">
      <c r="A24" s="328"/>
      <c r="B24" s="316"/>
      <c r="C24" s="292"/>
      <c r="F24" s="305" t="str">
        <f>IF($H$19=3,E133,IF($H$19=4,F133))</f>
        <v>「74～76点未満」又は「72～74点未満の工事件数5件以上」</v>
      </c>
      <c r="G24" s="306"/>
      <c r="H24" s="298"/>
      <c r="I24" s="98">
        <f>VLOOKUP($G$1,$Q$89:$BA$121,7,FALSE)</f>
        <v>1.5</v>
      </c>
      <c r="J24" s="96"/>
      <c r="K24" s="152" t="str">
        <f t="shared" si="0"/>
        <v/>
      </c>
      <c r="L24" s="342"/>
      <c r="M24" s="343"/>
      <c r="N24" s="344"/>
      <c r="P24" s="157"/>
      <c r="R24" s="153"/>
      <c r="S24" s="153"/>
      <c r="T24" s="153"/>
      <c r="U24" s="153"/>
      <c r="V24" s="153"/>
      <c r="W24" s="153"/>
      <c r="X24" s="153"/>
      <c r="Y24" s="153"/>
      <c r="Z24" s="153"/>
    </row>
    <row r="25" spans="1:41" ht="15" customHeight="1">
      <c r="A25" s="328"/>
      <c r="B25" s="316"/>
      <c r="C25" s="292"/>
      <c r="D25" s="158"/>
      <c r="E25" s="159"/>
      <c r="F25" s="305" t="str">
        <f>IF($H$19=3,E134,IF($H$19=4,F134))</f>
        <v>「72～74点未満」又は「70～72点未満の工事件数5件以上」</v>
      </c>
      <c r="G25" s="306"/>
      <c r="H25" s="298"/>
      <c r="I25" s="98">
        <f>VLOOKUP($G$1,$Q$89:$BA$121,8,FALSE)</f>
        <v>1</v>
      </c>
      <c r="J25" s="96"/>
      <c r="K25" s="152" t="str">
        <f t="shared" si="0"/>
        <v/>
      </c>
      <c r="L25" s="307" t="s">
        <v>354</v>
      </c>
      <c r="M25" s="308"/>
      <c r="N25" s="309"/>
      <c r="O25" s="113"/>
      <c r="P25" s="160"/>
      <c r="Q25" s="153"/>
      <c r="R25" s="153"/>
      <c r="S25" s="153"/>
      <c r="T25" s="153"/>
      <c r="U25" s="153"/>
      <c r="V25" s="153"/>
      <c r="W25" s="153"/>
      <c r="X25" s="153"/>
      <c r="Y25" s="153"/>
      <c r="Z25" s="153"/>
    </row>
    <row r="26" spans="1:41" ht="15" customHeight="1">
      <c r="A26" s="328"/>
      <c r="B26" s="316"/>
      <c r="C26" s="293"/>
      <c r="D26" s="161"/>
      <c r="E26" s="162"/>
      <c r="F26" s="310" t="s">
        <v>355</v>
      </c>
      <c r="G26" s="311"/>
      <c r="H26" s="299"/>
      <c r="I26" s="99">
        <v>0</v>
      </c>
      <c r="J26" s="100"/>
      <c r="K26" s="163" t="str">
        <f t="shared" si="0"/>
        <v/>
      </c>
      <c r="L26" s="312" t="s">
        <v>356</v>
      </c>
      <c r="M26" s="313"/>
      <c r="N26" s="314"/>
      <c r="P26" s="113"/>
      <c r="Q26" s="153"/>
      <c r="R26" s="153"/>
      <c r="S26" s="153"/>
      <c r="T26" s="153"/>
      <c r="U26" s="153"/>
      <c r="V26" s="153"/>
      <c r="W26" s="153"/>
      <c r="X26" s="153"/>
      <c r="Y26" s="153"/>
      <c r="Z26" s="153"/>
    </row>
    <row r="27" spans="1:41" ht="25.5" customHeight="1">
      <c r="A27" s="315"/>
      <c r="B27" s="316"/>
      <c r="C27" s="291">
        <v>2</v>
      </c>
      <c r="D27" s="317" t="s">
        <v>357</v>
      </c>
      <c r="E27" s="318"/>
      <c r="F27" s="323" t="s">
        <v>736</v>
      </c>
      <c r="G27" s="324"/>
      <c r="H27" s="325">
        <f>MAX(I27:I29)</f>
        <v>1</v>
      </c>
      <c r="I27" s="164">
        <f>VLOOKUP($G$1,$Q$90:$BA$122,9,FALSE)</f>
        <v>1</v>
      </c>
      <c r="J27" s="165"/>
      <c r="K27" s="166" t="str">
        <f t="shared" si="0"/>
        <v/>
      </c>
      <c r="L27" s="329" t="s">
        <v>358</v>
      </c>
      <c r="M27" s="330"/>
      <c r="N27" s="331"/>
      <c r="O27" s="167"/>
      <c r="P27" s="156"/>
      <c r="Q27" s="153"/>
      <c r="R27" s="153"/>
      <c r="S27" s="153"/>
      <c r="T27" s="153"/>
      <c r="U27" s="153"/>
      <c r="V27" s="153"/>
      <c r="W27" s="153"/>
      <c r="X27" s="153"/>
      <c r="Y27" s="153"/>
      <c r="Z27" s="153"/>
    </row>
    <row r="28" spans="1:41" ht="24.75" customHeight="1">
      <c r="A28" s="315"/>
      <c r="B28" s="316"/>
      <c r="C28" s="292"/>
      <c r="D28" s="319"/>
      <c r="E28" s="320"/>
      <c r="F28" s="323" t="s">
        <v>737</v>
      </c>
      <c r="G28" s="324"/>
      <c r="H28" s="326"/>
      <c r="I28" s="168">
        <f>VLOOKUP($G$1,$Q$90:$BA$122,10,FALSE)</f>
        <v>0.5</v>
      </c>
      <c r="J28" s="169"/>
      <c r="K28" s="170" t="str">
        <f t="shared" si="0"/>
        <v/>
      </c>
      <c r="L28" s="332"/>
      <c r="M28" s="333"/>
      <c r="N28" s="334"/>
      <c r="O28" s="167"/>
      <c r="P28" s="156"/>
      <c r="Q28" s="153"/>
      <c r="R28" s="153"/>
      <c r="S28" s="153"/>
      <c r="T28" s="153"/>
      <c r="U28" s="153"/>
      <c r="V28" s="153"/>
      <c r="W28" s="153"/>
      <c r="X28" s="153"/>
      <c r="Y28" s="153"/>
      <c r="Z28" s="153"/>
    </row>
    <row r="29" spans="1:41" ht="15.75" customHeight="1">
      <c r="A29" s="315"/>
      <c r="B29" s="316"/>
      <c r="C29" s="293"/>
      <c r="D29" s="321"/>
      <c r="E29" s="322"/>
      <c r="F29" s="335" t="s">
        <v>359</v>
      </c>
      <c r="G29" s="336"/>
      <c r="H29" s="327"/>
      <c r="I29" s="171">
        <v>0</v>
      </c>
      <c r="J29" s="172"/>
      <c r="K29" s="173" t="str">
        <f t="shared" si="0"/>
        <v/>
      </c>
      <c r="L29" s="312" t="s">
        <v>356</v>
      </c>
      <c r="M29" s="313"/>
      <c r="N29" s="314"/>
      <c r="O29" s="113"/>
      <c r="P29" s="113"/>
      <c r="Q29" s="167"/>
      <c r="R29" s="167"/>
      <c r="S29" s="167"/>
      <c r="T29" s="167"/>
      <c r="U29" s="167"/>
      <c r="V29" s="167"/>
      <c r="W29" s="167"/>
      <c r="X29" s="167"/>
      <c r="Y29" s="167"/>
      <c r="Z29" s="167"/>
    </row>
    <row r="30" spans="1:41" ht="24" customHeight="1">
      <c r="A30" s="315"/>
      <c r="B30" s="316"/>
      <c r="C30" s="291">
        <v>3</v>
      </c>
      <c r="D30" s="317" t="s">
        <v>360</v>
      </c>
      <c r="E30" s="318"/>
      <c r="F30" s="323" t="s">
        <v>738</v>
      </c>
      <c r="G30" s="324"/>
      <c r="H30" s="325">
        <f>MAX(I30:I32)</f>
        <v>1</v>
      </c>
      <c r="I30" s="164">
        <f>VLOOKUP($G$1,$Q$90:$BA$122,11,FALSE)</f>
        <v>1</v>
      </c>
      <c r="J30" s="165"/>
      <c r="K30" s="166" t="str">
        <f t="shared" si="0"/>
        <v/>
      </c>
      <c r="L30" s="357" t="s">
        <v>361</v>
      </c>
      <c r="M30" s="358"/>
      <c r="N30" s="359"/>
      <c r="O30" s="174"/>
    </row>
    <row r="31" spans="1:41" ht="24.75" customHeight="1">
      <c r="A31" s="315"/>
      <c r="B31" s="316"/>
      <c r="C31" s="292"/>
      <c r="D31" s="319"/>
      <c r="E31" s="320"/>
      <c r="F31" s="323" t="s">
        <v>739</v>
      </c>
      <c r="G31" s="324"/>
      <c r="H31" s="326"/>
      <c r="I31" s="168">
        <f>VLOOKUP($G$1,$Q$90:$BA$122,12,FALSE)</f>
        <v>0.5</v>
      </c>
      <c r="J31" s="175"/>
      <c r="K31" s="176" t="str">
        <f t="shared" si="0"/>
        <v/>
      </c>
      <c r="L31" s="339"/>
      <c r="M31" s="340"/>
      <c r="N31" s="341"/>
    </row>
    <row r="32" spans="1:41" ht="16.5" customHeight="1">
      <c r="A32" s="315"/>
      <c r="B32" s="316"/>
      <c r="C32" s="293"/>
      <c r="D32" s="321"/>
      <c r="E32" s="322"/>
      <c r="F32" s="335" t="s">
        <v>359</v>
      </c>
      <c r="G32" s="336"/>
      <c r="H32" s="327"/>
      <c r="I32" s="171">
        <v>0</v>
      </c>
      <c r="J32" s="175"/>
      <c r="K32" s="173" t="str">
        <f t="shared" si="0"/>
        <v/>
      </c>
      <c r="L32" s="312" t="s">
        <v>356</v>
      </c>
      <c r="M32" s="313"/>
      <c r="N32" s="314"/>
    </row>
    <row r="33" spans="1:16" ht="22.5" customHeight="1">
      <c r="A33" s="315"/>
      <c r="B33" s="316"/>
      <c r="C33" s="291">
        <v>4</v>
      </c>
      <c r="D33" s="317" t="s">
        <v>362</v>
      </c>
      <c r="E33" s="318"/>
      <c r="F33" s="345" t="s">
        <v>363</v>
      </c>
      <c r="G33" s="346"/>
      <c r="H33" s="325">
        <f>MAX(I33:I35)</f>
        <v>0</v>
      </c>
      <c r="I33" s="164" t="str">
        <f>VLOOKUP($G$1,$Q$90:$BA$122,13,FALSE)</f>
        <v>―</v>
      </c>
      <c r="J33" s="165"/>
      <c r="K33" s="166" t="str">
        <f t="shared" si="0"/>
        <v/>
      </c>
      <c r="L33" s="347" t="s">
        <v>364</v>
      </c>
      <c r="M33" s="348"/>
      <c r="N33" s="349"/>
    </row>
    <row r="34" spans="1:16" ht="22.5" customHeight="1">
      <c r="A34" s="315"/>
      <c r="B34" s="316"/>
      <c r="C34" s="292"/>
      <c r="D34" s="319"/>
      <c r="E34" s="320"/>
      <c r="F34" s="350" t="s">
        <v>365</v>
      </c>
      <c r="G34" s="351"/>
      <c r="H34" s="326"/>
      <c r="I34" s="168" t="str">
        <f>VLOOKUP($G$1,$Q$90:$BA$122,14,FALSE)</f>
        <v>―</v>
      </c>
      <c r="J34" s="169"/>
      <c r="K34" s="170" t="str">
        <f t="shared" si="0"/>
        <v/>
      </c>
      <c r="L34" s="352" t="s">
        <v>366</v>
      </c>
      <c r="M34" s="353"/>
      <c r="N34" s="354"/>
    </row>
    <row r="35" spans="1:16" ht="15" customHeight="1">
      <c r="A35" s="315"/>
      <c r="B35" s="316"/>
      <c r="C35" s="293"/>
      <c r="D35" s="321"/>
      <c r="E35" s="322"/>
      <c r="F35" s="355" t="s">
        <v>359</v>
      </c>
      <c r="G35" s="356"/>
      <c r="H35" s="327"/>
      <c r="I35" s="171">
        <v>0</v>
      </c>
      <c r="J35" s="172"/>
      <c r="K35" s="173" t="str">
        <f t="shared" si="0"/>
        <v/>
      </c>
      <c r="L35" s="312" t="s">
        <v>356</v>
      </c>
      <c r="M35" s="313"/>
      <c r="N35" s="314"/>
    </row>
    <row r="36" spans="1:16" ht="12.75" customHeight="1">
      <c r="A36" s="315"/>
      <c r="B36" s="316"/>
      <c r="C36" s="291">
        <v>5</v>
      </c>
      <c r="D36" s="317" t="s">
        <v>370</v>
      </c>
      <c r="E36" s="318"/>
      <c r="F36" s="368" t="s">
        <v>371</v>
      </c>
      <c r="G36" s="369"/>
      <c r="H36" s="325">
        <f>MAX(I36:I38)</f>
        <v>1</v>
      </c>
      <c r="I36" s="164">
        <f>VLOOKUP($G$1,$Q$90:$BA$122,15,FALSE)</f>
        <v>1</v>
      </c>
      <c r="J36" s="165" t="s">
        <v>372</v>
      </c>
      <c r="K36" s="166" t="str">
        <f t="shared" si="0"/>
        <v/>
      </c>
      <c r="L36" s="177" t="s">
        <v>367</v>
      </c>
      <c r="M36" s="360"/>
      <c r="N36" s="361"/>
    </row>
    <row r="37" spans="1:16" ht="12.75" customHeight="1">
      <c r="A37" s="315"/>
      <c r="B37" s="316"/>
      <c r="C37" s="292"/>
      <c r="D37" s="319"/>
      <c r="E37" s="320"/>
      <c r="F37" s="362" t="s">
        <v>682</v>
      </c>
      <c r="G37" s="363"/>
      <c r="H37" s="326"/>
      <c r="I37" s="168">
        <f>VLOOKUP($G$1,$Q$90:$BA$122,16,FALSE)</f>
        <v>0.5</v>
      </c>
      <c r="J37" s="175"/>
      <c r="K37" s="176" t="str">
        <f t="shared" si="0"/>
        <v/>
      </c>
      <c r="L37" s="178" t="s">
        <v>368</v>
      </c>
      <c r="M37" s="364"/>
      <c r="N37" s="365"/>
    </row>
    <row r="38" spans="1:16" ht="12.75" customHeight="1">
      <c r="A38" s="315"/>
      <c r="B38" s="316"/>
      <c r="C38" s="293"/>
      <c r="D38" s="321"/>
      <c r="E38" s="322"/>
      <c r="F38" s="355" t="s">
        <v>683</v>
      </c>
      <c r="G38" s="356"/>
      <c r="H38" s="327"/>
      <c r="I38" s="171">
        <v>0</v>
      </c>
      <c r="J38" s="172"/>
      <c r="K38" s="173" t="str">
        <f t="shared" si="0"/>
        <v/>
      </c>
      <c r="L38" s="179" t="s">
        <v>373</v>
      </c>
      <c r="M38" s="366"/>
      <c r="N38" s="367"/>
    </row>
    <row r="39" spans="1:16" ht="18" customHeight="1">
      <c r="A39" s="315"/>
      <c r="B39" s="316"/>
      <c r="C39" s="291">
        <v>6</v>
      </c>
      <c r="D39" s="317" t="s">
        <v>374</v>
      </c>
      <c r="E39" s="318"/>
      <c r="F39" s="380" t="s">
        <v>701</v>
      </c>
      <c r="G39" s="381"/>
      <c r="H39" s="325">
        <f>MAX(I39:I42)</f>
        <v>0</v>
      </c>
      <c r="I39" s="164" t="str">
        <f>VLOOKUP($G$1,$Q$90:$BA$122,17,FALSE)</f>
        <v>―</v>
      </c>
      <c r="J39" s="165"/>
      <c r="K39" s="166" t="str">
        <f t="shared" si="0"/>
        <v/>
      </c>
      <c r="L39" s="370" t="s">
        <v>375</v>
      </c>
      <c r="M39" s="371"/>
      <c r="N39" s="372"/>
    </row>
    <row r="40" spans="1:16" ht="18" customHeight="1">
      <c r="A40" s="315"/>
      <c r="B40" s="316"/>
      <c r="C40" s="292"/>
      <c r="D40" s="319"/>
      <c r="E40" s="320"/>
      <c r="F40" s="373" t="s">
        <v>702</v>
      </c>
      <c r="G40" s="374"/>
      <c r="H40" s="326"/>
      <c r="I40" s="180" t="str">
        <f>VLOOKUP($G$1,$Q$90:$BA$122,18,FALSE)</f>
        <v>―</v>
      </c>
      <c r="J40" s="181"/>
      <c r="K40" s="182"/>
      <c r="L40" s="183"/>
      <c r="M40" s="184"/>
      <c r="N40" s="185"/>
    </row>
    <row r="41" spans="1:16" ht="18" customHeight="1">
      <c r="A41" s="315"/>
      <c r="B41" s="316"/>
      <c r="C41" s="292"/>
      <c r="D41" s="319"/>
      <c r="E41" s="320"/>
      <c r="F41" s="373" t="s">
        <v>703</v>
      </c>
      <c r="G41" s="374"/>
      <c r="H41" s="326"/>
      <c r="I41" s="168" t="str">
        <f>VLOOKUP($G$1,$Q$90:$BA$122,19,FALSE)</f>
        <v>―</v>
      </c>
      <c r="J41" s="175"/>
      <c r="K41" s="176" t="str">
        <f t="shared" si="0"/>
        <v/>
      </c>
      <c r="L41" s="375" t="s">
        <v>376</v>
      </c>
      <c r="M41" s="376"/>
      <c r="N41" s="377"/>
    </row>
    <row r="42" spans="1:16" ht="15.75" customHeight="1">
      <c r="A42" s="315"/>
      <c r="B42" s="316"/>
      <c r="C42" s="293"/>
      <c r="D42" s="321"/>
      <c r="E42" s="322"/>
      <c r="F42" s="378" t="s">
        <v>377</v>
      </c>
      <c r="G42" s="379"/>
      <c r="H42" s="327"/>
      <c r="I42" s="171">
        <v>0</v>
      </c>
      <c r="J42" s="172"/>
      <c r="K42" s="173" t="str">
        <f t="shared" si="0"/>
        <v/>
      </c>
      <c r="L42" s="312" t="s">
        <v>356</v>
      </c>
      <c r="M42" s="313"/>
      <c r="N42" s="314"/>
    </row>
    <row r="43" spans="1:16" ht="24.75" customHeight="1">
      <c r="A43" s="315"/>
      <c r="B43" s="316"/>
      <c r="C43" s="291">
        <v>7</v>
      </c>
      <c r="D43" s="382" t="s">
        <v>378</v>
      </c>
      <c r="E43" s="318"/>
      <c r="F43" s="345" t="s">
        <v>379</v>
      </c>
      <c r="G43" s="346"/>
      <c r="H43" s="325">
        <f>MAX(I43:I46)</f>
        <v>3</v>
      </c>
      <c r="I43" s="164">
        <f>VLOOKUP($G$1,$Q$90:$BA$122,21,FALSE)</f>
        <v>3</v>
      </c>
      <c r="J43" s="165"/>
      <c r="K43" s="166" t="str">
        <f t="shared" si="0"/>
        <v/>
      </c>
      <c r="L43" s="370" t="s">
        <v>380</v>
      </c>
      <c r="M43" s="371"/>
      <c r="N43" s="372"/>
    </row>
    <row r="44" spans="1:16" ht="14.25" customHeight="1">
      <c r="A44" s="315"/>
      <c r="B44" s="316"/>
      <c r="C44" s="292"/>
      <c r="D44" s="319"/>
      <c r="E44" s="320"/>
      <c r="F44" s="350" t="s">
        <v>381</v>
      </c>
      <c r="G44" s="351"/>
      <c r="H44" s="326"/>
      <c r="I44" s="180">
        <f>VLOOKUP($G$1,$Q$90:$BA$122,22,FALSE)</f>
        <v>2</v>
      </c>
      <c r="J44" s="175"/>
      <c r="K44" s="176" t="str">
        <f t="shared" si="0"/>
        <v/>
      </c>
      <c r="L44" s="383"/>
      <c r="M44" s="384"/>
      <c r="N44" s="385"/>
    </row>
    <row r="45" spans="1:16" ht="13.5" customHeight="1">
      <c r="A45" s="315"/>
      <c r="B45" s="316"/>
      <c r="C45" s="292"/>
      <c r="D45" s="319"/>
      <c r="E45" s="320"/>
      <c r="F45" s="350" t="s">
        <v>382</v>
      </c>
      <c r="G45" s="351"/>
      <c r="H45" s="326"/>
      <c r="I45" s="180">
        <f>VLOOKUP($G$1,$Q$90:$BA$122,23,FALSE)</f>
        <v>1</v>
      </c>
      <c r="J45" s="175"/>
      <c r="K45" s="176" t="str">
        <f t="shared" si="0"/>
        <v/>
      </c>
      <c r="L45" s="383"/>
      <c r="M45" s="384"/>
      <c r="N45" s="385"/>
    </row>
    <row r="46" spans="1:16" ht="13.5" customHeight="1">
      <c r="A46" s="315"/>
      <c r="B46" s="316"/>
      <c r="C46" s="293"/>
      <c r="D46" s="321"/>
      <c r="E46" s="322"/>
      <c r="F46" s="350" t="s">
        <v>728</v>
      </c>
      <c r="G46" s="351"/>
      <c r="H46" s="327"/>
      <c r="I46" s="171">
        <v>0</v>
      </c>
      <c r="J46" s="172"/>
      <c r="K46" s="173" t="str">
        <f t="shared" si="0"/>
        <v/>
      </c>
      <c r="L46" s="386"/>
      <c r="M46" s="387"/>
      <c r="N46" s="388"/>
    </row>
    <row r="47" spans="1:16" ht="12.75" customHeight="1">
      <c r="A47" s="315"/>
      <c r="B47" s="316"/>
      <c r="C47" s="291">
        <v>8</v>
      </c>
      <c r="D47" s="317" t="s">
        <v>383</v>
      </c>
      <c r="E47" s="318"/>
      <c r="F47" s="345" t="s">
        <v>384</v>
      </c>
      <c r="G47" s="346"/>
      <c r="H47" s="325">
        <f>MAX(I47:I48)</f>
        <v>1</v>
      </c>
      <c r="I47" s="164">
        <f>VLOOKUP($G$1,$Q$90:$BA$122,25,FALSE)</f>
        <v>1</v>
      </c>
      <c r="J47" s="175"/>
      <c r="K47" s="176" t="str">
        <f t="shared" si="0"/>
        <v/>
      </c>
      <c r="L47" s="370" t="s">
        <v>385</v>
      </c>
      <c r="M47" s="371"/>
      <c r="N47" s="372"/>
      <c r="P47" s="187" t="s">
        <v>386</v>
      </c>
    </row>
    <row r="48" spans="1:16" ht="12.75" customHeight="1">
      <c r="A48" s="315"/>
      <c r="B48" s="316"/>
      <c r="C48" s="293"/>
      <c r="D48" s="321"/>
      <c r="E48" s="322"/>
      <c r="F48" s="389" t="s">
        <v>387</v>
      </c>
      <c r="G48" s="390"/>
      <c r="H48" s="327"/>
      <c r="I48" s="171">
        <v>0</v>
      </c>
      <c r="J48" s="172"/>
      <c r="K48" s="173" t="str">
        <f t="shared" si="0"/>
        <v/>
      </c>
      <c r="L48" s="386"/>
      <c r="M48" s="387"/>
      <c r="N48" s="388"/>
    </row>
    <row r="49" spans="1:16" ht="12.75" customHeight="1">
      <c r="A49" s="315"/>
      <c r="B49" s="316"/>
      <c r="C49" s="291">
        <v>9</v>
      </c>
      <c r="D49" s="317" t="s">
        <v>388</v>
      </c>
      <c r="E49" s="318"/>
      <c r="F49" s="345" t="s">
        <v>384</v>
      </c>
      <c r="G49" s="346"/>
      <c r="H49" s="325">
        <f>MAX(I49:I50)</f>
        <v>0.5</v>
      </c>
      <c r="I49" s="164">
        <f>VLOOKUP($G$1,$Q$90:$BA$122,26,FALSE)</f>
        <v>0.5</v>
      </c>
      <c r="J49" s="175"/>
      <c r="K49" s="176" t="str">
        <f t="shared" si="0"/>
        <v/>
      </c>
      <c r="L49" s="370" t="s">
        <v>389</v>
      </c>
      <c r="M49" s="371"/>
      <c r="N49" s="372"/>
      <c r="P49" s="187" t="s">
        <v>386</v>
      </c>
    </row>
    <row r="50" spans="1:16" ht="12.75" customHeight="1">
      <c r="A50" s="315"/>
      <c r="B50" s="316"/>
      <c r="C50" s="293"/>
      <c r="D50" s="321"/>
      <c r="E50" s="322"/>
      <c r="F50" s="389" t="s">
        <v>387</v>
      </c>
      <c r="G50" s="390"/>
      <c r="H50" s="327"/>
      <c r="I50" s="171">
        <v>0</v>
      </c>
      <c r="J50" s="172"/>
      <c r="K50" s="173" t="str">
        <f t="shared" si="0"/>
        <v/>
      </c>
      <c r="L50" s="386"/>
      <c r="M50" s="387"/>
      <c r="N50" s="388"/>
    </row>
    <row r="51" spans="1:16" ht="17.25" customHeight="1">
      <c r="A51" s="315"/>
      <c r="B51" s="316"/>
      <c r="C51" s="291">
        <v>10</v>
      </c>
      <c r="D51" s="317" t="s">
        <v>390</v>
      </c>
      <c r="E51" s="318"/>
      <c r="F51" s="391" t="s">
        <v>391</v>
      </c>
      <c r="G51" s="392"/>
      <c r="H51" s="325">
        <f>MAX(I51:I53)</f>
        <v>0</v>
      </c>
      <c r="I51" s="164" t="str">
        <f>VLOOKUP($G$1,$Q$90:$BA$122,27,FALSE)</f>
        <v>―</v>
      </c>
      <c r="J51" s="165"/>
      <c r="K51" s="166" t="str">
        <f t="shared" si="0"/>
        <v/>
      </c>
      <c r="L51" s="370" t="s">
        <v>392</v>
      </c>
      <c r="M51" s="371"/>
      <c r="N51" s="372"/>
    </row>
    <row r="52" spans="1:16" ht="17.25" customHeight="1">
      <c r="A52" s="315"/>
      <c r="B52" s="316"/>
      <c r="C52" s="292"/>
      <c r="D52" s="319"/>
      <c r="E52" s="320"/>
      <c r="F52" s="393"/>
      <c r="G52" s="394"/>
      <c r="H52" s="326"/>
      <c r="I52" s="168" t="str">
        <f>VLOOKUP($G$1,$Q$90:$BA$122,28,FALSE)</f>
        <v>―</v>
      </c>
      <c r="J52" s="169"/>
      <c r="K52" s="170" t="str">
        <f t="shared" si="0"/>
        <v/>
      </c>
      <c r="L52" s="383"/>
      <c r="M52" s="384"/>
      <c r="N52" s="385"/>
    </row>
    <row r="53" spans="1:16" ht="17.25" customHeight="1">
      <c r="A53" s="315"/>
      <c r="B53" s="316"/>
      <c r="C53" s="293"/>
      <c r="D53" s="321"/>
      <c r="E53" s="322"/>
      <c r="F53" s="395" t="s">
        <v>359</v>
      </c>
      <c r="G53" s="396"/>
      <c r="H53" s="327"/>
      <c r="I53" s="171">
        <v>0</v>
      </c>
      <c r="J53" s="172"/>
      <c r="K53" s="173" t="str">
        <f t="shared" si="0"/>
        <v/>
      </c>
      <c r="L53" s="386"/>
      <c r="M53" s="387"/>
      <c r="N53" s="388"/>
    </row>
    <row r="54" spans="1:16" ht="23.25" customHeight="1">
      <c r="A54" s="315"/>
      <c r="B54" s="316"/>
      <c r="C54" s="291">
        <v>11</v>
      </c>
      <c r="D54" s="317" t="s">
        <v>393</v>
      </c>
      <c r="E54" s="318"/>
      <c r="F54" s="345" t="s">
        <v>394</v>
      </c>
      <c r="G54" s="346"/>
      <c r="H54" s="325">
        <f>MAX(I54:I56)</f>
        <v>0</v>
      </c>
      <c r="I54" s="164" t="str">
        <f>VLOOKUP($G$1,$Q$90:$BA$122,29,FALSE)</f>
        <v>―</v>
      </c>
      <c r="J54" s="165"/>
      <c r="K54" s="166" t="str">
        <f t="shared" si="0"/>
        <v/>
      </c>
      <c r="L54" s="370" t="s">
        <v>395</v>
      </c>
      <c r="M54" s="371"/>
      <c r="N54" s="372"/>
    </row>
    <row r="55" spans="1:16" ht="23.25" customHeight="1">
      <c r="A55" s="315"/>
      <c r="B55" s="316"/>
      <c r="C55" s="292"/>
      <c r="D55" s="319"/>
      <c r="E55" s="320"/>
      <c r="F55" s="350" t="s">
        <v>396</v>
      </c>
      <c r="G55" s="351"/>
      <c r="H55" s="326"/>
      <c r="I55" s="168" t="str">
        <f>VLOOKUP($G$1,$Q$90:$BA$122,30,FALSE)</f>
        <v>―</v>
      </c>
      <c r="J55" s="175"/>
      <c r="K55" s="176" t="str">
        <f t="shared" si="0"/>
        <v/>
      </c>
      <c r="L55" s="383"/>
      <c r="M55" s="384"/>
      <c r="N55" s="385"/>
    </row>
    <row r="56" spans="1:16" ht="16.5" customHeight="1">
      <c r="A56" s="315"/>
      <c r="B56" s="316"/>
      <c r="C56" s="293"/>
      <c r="D56" s="321"/>
      <c r="E56" s="322"/>
      <c r="F56" s="389" t="s">
        <v>359</v>
      </c>
      <c r="G56" s="390"/>
      <c r="H56" s="327"/>
      <c r="I56" s="171">
        <v>0</v>
      </c>
      <c r="J56" s="172"/>
      <c r="K56" s="173" t="str">
        <f t="shared" si="0"/>
        <v/>
      </c>
      <c r="L56" s="386"/>
      <c r="M56" s="387"/>
      <c r="N56" s="388"/>
    </row>
    <row r="57" spans="1:16" ht="12.75" customHeight="1">
      <c r="A57" s="315"/>
      <c r="B57" s="316"/>
      <c r="C57" s="291">
        <v>12</v>
      </c>
      <c r="D57" s="317" t="s">
        <v>397</v>
      </c>
      <c r="E57" s="318"/>
      <c r="F57" s="345" t="s">
        <v>398</v>
      </c>
      <c r="G57" s="346"/>
      <c r="H57" s="325">
        <f>MAX(I57:I58)</f>
        <v>1</v>
      </c>
      <c r="I57" s="164">
        <f>VLOOKUP($G$1,$Q$90:$BA$122,31,FALSE)</f>
        <v>1</v>
      </c>
      <c r="J57" s="188"/>
      <c r="K57" s="166" t="str">
        <f t="shared" si="0"/>
        <v/>
      </c>
      <c r="L57" s="370" t="s">
        <v>399</v>
      </c>
      <c r="M57" s="371"/>
      <c r="N57" s="372"/>
    </row>
    <row r="58" spans="1:16" ht="12.75" customHeight="1">
      <c r="A58" s="315"/>
      <c r="B58" s="316"/>
      <c r="C58" s="293"/>
      <c r="D58" s="321"/>
      <c r="E58" s="322"/>
      <c r="F58" s="355" t="s">
        <v>400</v>
      </c>
      <c r="G58" s="356"/>
      <c r="H58" s="327"/>
      <c r="I58" s="171">
        <v>0</v>
      </c>
      <c r="J58" s="100"/>
      <c r="K58" s="173" t="str">
        <f t="shared" si="0"/>
        <v/>
      </c>
      <c r="L58" s="386"/>
      <c r="M58" s="387"/>
      <c r="N58" s="388"/>
    </row>
    <row r="59" spans="1:16" ht="12.75" customHeight="1">
      <c r="A59" s="315"/>
      <c r="B59" s="316"/>
      <c r="C59" s="291">
        <v>13</v>
      </c>
      <c r="D59" s="399" t="s">
        <v>617</v>
      </c>
      <c r="E59" s="400"/>
      <c r="F59" s="405" t="s">
        <v>618</v>
      </c>
      <c r="G59" s="406"/>
      <c r="H59" s="325">
        <f>MAX(I59:I61)</f>
        <v>1</v>
      </c>
      <c r="I59" s="164">
        <f>VLOOKUP($G$1,$Q$90:$BA$122,32,FALSE)</f>
        <v>1</v>
      </c>
      <c r="J59" s="175"/>
      <c r="K59" s="176" t="str">
        <f t="shared" si="0"/>
        <v/>
      </c>
      <c r="L59" s="370" t="s">
        <v>401</v>
      </c>
      <c r="M59" s="371"/>
      <c r="N59" s="372"/>
    </row>
    <row r="60" spans="1:16" ht="12.75" customHeight="1">
      <c r="A60" s="315"/>
      <c r="B60" s="316"/>
      <c r="C60" s="292"/>
      <c r="D60" s="401"/>
      <c r="E60" s="402"/>
      <c r="F60" s="397" t="s">
        <v>619</v>
      </c>
      <c r="G60" s="398"/>
      <c r="H60" s="326"/>
      <c r="I60" s="168">
        <f>VLOOKUP($G$1,$Q$90:$BA$122,33,FALSE)</f>
        <v>0.5</v>
      </c>
      <c r="J60" s="186"/>
      <c r="K60" s="176" t="str">
        <f t="shared" si="0"/>
        <v/>
      </c>
      <c r="L60" s="383"/>
      <c r="M60" s="384"/>
      <c r="N60" s="385"/>
    </row>
    <row r="61" spans="1:16" ht="12.75" customHeight="1">
      <c r="A61" s="315"/>
      <c r="B61" s="316"/>
      <c r="C61" s="293"/>
      <c r="D61" s="403"/>
      <c r="E61" s="404"/>
      <c r="F61" s="310" t="s">
        <v>620</v>
      </c>
      <c r="G61" s="311"/>
      <c r="H61" s="327"/>
      <c r="I61" s="171">
        <v>0</v>
      </c>
      <c r="J61" s="172"/>
      <c r="K61" s="173" t="str">
        <f t="shared" si="0"/>
        <v/>
      </c>
      <c r="L61" s="386"/>
      <c r="M61" s="387"/>
      <c r="N61" s="388"/>
    </row>
    <row r="62" spans="1:16" ht="12.75" customHeight="1">
      <c r="A62" s="315"/>
      <c r="B62" s="316"/>
      <c r="C62" s="291">
        <v>14</v>
      </c>
      <c r="D62" s="317" t="s">
        <v>402</v>
      </c>
      <c r="E62" s="318"/>
      <c r="F62" s="345" t="s">
        <v>403</v>
      </c>
      <c r="G62" s="346"/>
      <c r="H62" s="325">
        <f>MAX(I62:I63)</f>
        <v>1</v>
      </c>
      <c r="I62" s="164">
        <f>VLOOKUP($G$1,$Q$90:$BA$122,34,FALSE)</f>
        <v>1</v>
      </c>
      <c r="J62" s="175"/>
      <c r="K62" s="176" t="str">
        <f t="shared" si="0"/>
        <v/>
      </c>
      <c r="L62" s="370" t="s">
        <v>404</v>
      </c>
      <c r="M62" s="371"/>
      <c r="N62" s="372"/>
    </row>
    <row r="63" spans="1:16" ht="12.75" customHeight="1">
      <c r="A63" s="315"/>
      <c r="B63" s="316"/>
      <c r="C63" s="293"/>
      <c r="D63" s="321"/>
      <c r="E63" s="322"/>
      <c r="F63" s="389" t="s">
        <v>405</v>
      </c>
      <c r="G63" s="390"/>
      <c r="H63" s="327"/>
      <c r="I63" s="171">
        <v>0</v>
      </c>
      <c r="J63" s="172"/>
      <c r="K63" s="173" t="str">
        <f t="shared" si="0"/>
        <v/>
      </c>
      <c r="L63" s="386"/>
      <c r="M63" s="387"/>
      <c r="N63" s="388"/>
    </row>
    <row r="64" spans="1:16" ht="12.75" customHeight="1">
      <c r="A64" s="315"/>
      <c r="B64" s="316"/>
      <c r="C64" s="291">
        <v>15</v>
      </c>
      <c r="D64" s="317" t="s">
        <v>406</v>
      </c>
      <c r="E64" s="318"/>
      <c r="F64" s="345" t="s">
        <v>407</v>
      </c>
      <c r="G64" s="346"/>
      <c r="H64" s="325">
        <f>MAX(I64:I65)</f>
        <v>1</v>
      </c>
      <c r="I64" s="164">
        <f>VLOOKUP($G$1,$Q$90:$BA$122,35,FALSE)</f>
        <v>1</v>
      </c>
      <c r="J64" s="175"/>
      <c r="K64" s="176" t="str">
        <f t="shared" si="0"/>
        <v/>
      </c>
      <c r="L64" s="370" t="s">
        <v>408</v>
      </c>
      <c r="M64" s="371"/>
      <c r="N64" s="372"/>
    </row>
    <row r="65" spans="1:32" ht="12.75" customHeight="1">
      <c r="A65" s="315"/>
      <c r="B65" s="316"/>
      <c r="C65" s="293"/>
      <c r="D65" s="321"/>
      <c r="E65" s="322"/>
      <c r="F65" s="389" t="s">
        <v>409</v>
      </c>
      <c r="G65" s="390"/>
      <c r="H65" s="327"/>
      <c r="I65" s="171">
        <v>0</v>
      </c>
      <c r="J65" s="172"/>
      <c r="K65" s="173" t="str">
        <f t="shared" si="0"/>
        <v/>
      </c>
      <c r="L65" s="386"/>
      <c r="M65" s="387"/>
      <c r="N65" s="388"/>
    </row>
    <row r="66" spans="1:32" ht="21" customHeight="1">
      <c r="A66" s="189"/>
      <c r="B66" s="190"/>
      <c r="C66" s="142">
        <v>16</v>
      </c>
      <c r="D66" s="417" t="s">
        <v>410</v>
      </c>
      <c r="E66" s="417"/>
      <c r="F66" s="345"/>
      <c r="G66" s="346"/>
      <c r="H66" s="191">
        <f>MAX(I66)</f>
        <v>0</v>
      </c>
      <c r="I66" s="192" t="str">
        <f>VLOOKUP($G$1,$Q$90:$BA$122,36,FALSE)</f>
        <v>―</v>
      </c>
      <c r="J66" s="193"/>
      <c r="K66" s="194"/>
      <c r="L66" s="288" t="s">
        <v>411</v>
      </c>
      <c r="M66" s="289"/>
      <c r="N66" s="290"/>
    </row>
    <row r="67" spans="1:32" ht="21" customHeight="1">
      <c r="A67" s="189"/>
      <c r="B67" s="190"/>
      <c r="C67" s="142">
        <v>17</v>
      </c>
      <c r="D67" s="417" t="s">
        <v>412</v>
      </c>
      <c r="E67" s="417"/>
      <c r="F67" s="418"/>
      <c r="G67" s="418"/>
      <c r="H67" s="191">
        <f>MAX(I67)</f>
        <v>0</v>
      </c>
      <c r="I67" s="195" t="str">
        <f>VLOOKUP($G$1,$Q$90:$BA$122,37,FALSE)</f>
        <v>―</v>
      </c>
      <c r="J67" s="196"/>
      <c r="K67" s="197"/>
      <c r="L67" s="288" t="s">
        <v>413</v>
      </c>
      <c r="M67" s="289"/>
      <c r="N67" s="290"/>
    </row>
    <row r="68" spans="1:32" ht="17.25" customHeight="1">
      <c r="A68" s="198"/>
      <c r="B68" s="199"/>
      <c r="C68" s="407" t="s">
        <v>414</v>
      </c>
      <c r="D68" s="408"/>
      <c r="E68" s="408"/>
      <c r="F68" s="408"/>
      <c r="G68" s="408"/>
      <c r="H68" s="200">
        <f>SUM(H19:H67)</f>
        <v>15.5</v>
      </c>
      <c r="I68" s="201"/>
      <c r="J68" s="201"/>
      <c r="K68" s="202">
        <f>SUM(K19:K67)</f>
        <v>0</v>
      </c>
      <c r="L68" s="409" t="s">
        <v>415</v>
      </c>
      <c r="M68" s="410"/>
      <c r="N68" s="411"/>
    </row>
    <row r="69" spans="1:32" ht="8.25" customHeight="1">
      <c r="B69" s="203"/>
      <c r="C69" s="412" t="s">
        <v>416</v>
      </c>
      <c r="D69" s="412"/>
      <c r="E69" s="412"/>
      <c r="F69" s="412"/>
      <c r="G69" s="412"/>
      <c r="H69" s="412"/>
      <c r="I69" s="204"/>
      <c r="J69" s="204"/>
      <c r="K69" s="205"/>
      <c r="L69" s="205"/>
      <c r="M69" s="205"/>
      <c r="N69" s="414" t="s">
        <v>417</v>
      </c>
    </row>
    <row r="70" spans="1:32" ht="12.75" customHeight="1">
      <c r="B70" s="203"/>
      <c r="C70" s="413"/>
      <c r="D70" s="413"/>
      <c r="E70" s="413"/>
      <c r="F70" s="413"/>
      <c r="G70" s="413"/>
      <c r="H70" s="413"/>
      <c r="I70" s="204"/>
      <c r="J70" s="204"/>
      <c r="K70" s="205"/>
      <c r="L70" s="205"/>
      <c r="M70" s="205"/>
      <c r="N70" s="415"/>
      <c r="Y70" s="206"/>
      <c r="Z70" s="206"/>
    </row>
    <row r="71" spans="1:32" ht="15.75" customHeight="1">
      <c r="B71" s="207"/>
      <c r="C71" s="208" t="s">
        <v>418</v>
      </c>
      <c r="D71" s="209"/>
      <c r="E71" s="209"/>
      <c r="F71" s="209"/>
      <c r="G71" s="209"/>
      <c r="H71" s="209"/>
      <c r="I71" s="204"/>
      <c r="J71" s="204"/>
      <c r="K71" s="205"/>
      <c r="L71" s="205"/>
      <c r="M71" s="205"/>
      <c r="N71" s="206"/>
      <c r="Y71" s="210"/>
      <c r="Z71" s="210"/>
    </row>
    <row r="72" spans="1:32" ht="15" customHeight="1">
      <c r="B72" s="203"/>
      <c r="C72" s="211"/>
      <c r="D72" s="209"/>
      <c r="E72" s="209"/>
      <c r="F72" s="209"/>
      <c r="G72" s="209"/>
      <c r="H72" s="209"/>
      <c r="I72" s="204"/>
      <c r="J72" s="204"/>
      <c r="K72" s="205"/>
      <c r="L72" s="205"/>
      <c r="M72" s="205"/>
      <c r="N72" s="206"/>
      <c r="AF72" s="212"/>
    </row>
    <row r="73" spans="1:32" ht="15" customHeight="1">
      <c r="B73" s="203"/>
      <c r="C73" s="213"/>
      <c r="D73" s="204"/>
      <c r="E73" s="204"/>
      <c r="F73" s="204"/>
      <c r="G73" s="204"/>
      <c r="H73" s="204"/>
      <c r="I73" s="204"/>
      <c r="J73" s="212"/>
      <c r="K73" s="212"/>
      <c r="L73" s="212"/>
      <c r="M73" s="212"/>
      <c r="N73" s="212"/>
      <c r="AF73" s="212"/>
    </row>
    <row r="74" spans="1:32" ht="15" customHeight="1">
      <c r="B74" s="203"/>
      <c r="C74" s="204"/>
      <c r="D74" s="204"/>
      <c r="E74" s="204"/>
      <c r="F74" s="204"/>
      <c r="G74" s="204"/>
      <c r="H74" s="204"/>
      <c r="I74" s="204"/>
      <c r="J74" s="212"/>
      <c r="K74" s="212"/>
      <c r="L74" s="212"/>
      <c r="M74" s="212"/>
      <c r="N74" s="212"/>
      <c r="AF74" s="212"/>
    </row>
    <row r="75" spans="1:32" ht="15" customHeight="1">
      <c r="B75" s="203"/>
      <c r="C75" s="204"/>
      <c r="D75" s="204"/>
      <c r="E75" s="204"/>
      <c r="F75" s="204"/>
      <c r="G75" s="204"/>
      <c r="H75" s="204"/>
      <c r="I75" s="204"/>
      <c r="J75" s="212"/>
      <c r="K75" s="212"/>
      <c r="L75" s="212"/>
      <c r="M75" s="212"/>
      <c r="N75" s="212"/>
      <c r="AF75" s="212"/>
    </row>
    <row r="76" spans="1:32" ht="15" customHeight="1">
      <c r="B76" s="203"/>
      <c r="C76" s="204"/>
      <c r="D76" s="204"/>
      <c r="E76" s="204"/>
      <c r="F76" s="204"/>
      <c r="G76" s="204"/>
      <c r="H76" s="204"/>
      <c r="I76" s="204"/>
      <c r="J76" s="212"/>
      <c r="K76" s="212"/>
      <c r="L76" s="212"/>
      <c r="M76" s="212"/>
      <c r="N76" s="212"/>
      <c r="AF76" s="212"/>
    </row>
    <row r="77" spans="1:32" ht="15" customHeight="1">
      <c r="B77" s="203"/>
      <c r="C77" s="204"/>
      <c r="D77" s="204"/>
      <c r="E77" s="204"/>
      <c r="F77" s="204"/>
      <c r="G77" s="204"/>
      <c r="H77" s="204"/>
      <c r="I77" s="204"/>
      <c r="J77" s="212"/>
      <c r="K77" s="212"/>
      <c r="L77" s="212"/>
      <c r="M77" s="212"/>
      <c r="N77" s="212"/>
      <c r="AF77" s="212"/>
    </row>
    <row r="78" spans="1:32" ht="15" customHeight="1">
      <c r="B78" s="203"/>
      <c r="C78" s="204"/>
      <c r="D78" s="204"/>
      <c r="E78" s="204"/>
      <c r="F78" s="204"/>
      <c r="G78" s="204"/>
      <c r="H78" s="204"/>
      <c r="I78" s="204"/>
      <c r="J78" s="212"/>
      <c r="K78" s="212"/>
      <c r="L78" s="212"/>
      <c r="M78" s="212"/>
      <c r="N78" s="212"/>
      <c r="AF78" s="212"/>
    </row>
    <row r="79" spans="1:32" ht="15" customHeight="1">
      <c r="B79" s="203"/>
      <c r="C79" s="204"/>
      <c r="D79" s="204"/>
      <c r="E79" s="204"/>
      <c r="F79" s="204"/>
      <c r="G79" s="204"/>
      <c r="H79" s="204"/>
      <c r="I79" s="204"/>
      <c r="J79" s="212"/>
      <c r="K79" s="212"/>
      <c r="L79" s="212"/>
      <c r="M79" s="212"/>
      <c r="N79" s="212"/>
      <c r="AF79" s="212"/>
    </row>
    <row r="80" spans="1:32" ht="15" customHeight="1">
      <c r="B80" s="203"/>
      <c r="C80" s="204"/>
      <c r="D80" s="204"/>
      <c r="E80" s="214"/>
      <c r="F80" s="214"/>
      <c r="G80" s="214"/>
      <c r="H80" s="214"/>
      <c r="I80" s="214"/>
      <c r="J80" s="212"/>
      <c r="K80" s="212"/>
      <c r="L80" s="212"/>
      <c r="M80" s="212"/>
      <c r="N80" s="212"/>
      <c r="AF80" s="212"/>
    </row>
    <row r="81" spans="1:54" ht="15" customHeight="1">
      <c r="B81" s="203"/>
      <c r="C81" s="204"/>
      <c r="D81" s="416"/>
      <c r="E81" s="416"/>
      <c r="F81" s="416"/>
      <c r="G81" s="416"/>
      <c r="H81" s="416"/>
      <c r="I81" s="416"/>
      <c r="J81" s="416"/>
      <c r="K81" s="416"/>
      <c r="L81" s="416"/>
      <c r="M81" s="416"/>
      <c r="N81" s="416"/>
      <c r="AF81" s="215"/>
    </row>
    <row r="82" spans="1:54" ht="15" customHeight="1">
      <c r="C82" s="212"/>
      <c r="D82" s="416"/>
      <c r="E82" s="416"/>
      <c r="F82" s="416"/>
      <c r="G82" s="416"/>
      <c r="H82" s="416"/>
      <c r="I82" s="416"/>
      <c r="J82" s="416"/>
      <c r="K82" s="416"/>
      <c r="L82" s="416"/>
      <c r="M82" s="416"/>
      <c r="N82" s="416"/>
      <c r="AF82" s="215"/>
    </row>
    <row r="83" spans="1:54" ht="15" customHeight="1">
      <c r="C83" s="131"/>
      <c r="D83" s="216"/>
      <c r="E83" s="214"/>
      <c r="F83" s="214"/>
      <c r="G83" s="214"/>
      <c r="H83" s="214"/>
      <c r="I83" s="214"/>
      <c r="J83" s="212"/>
      <c r="K83" s="212"/>
      <c r="L83" s="212"/>
      <c r="M83" s="212"/>
      <c r="N83" s="212"/>
      <c r="AF83" s="212"/>
    </row>
    <row r="84" spans="1:54" ht="15" customHeight="1">
      <c r="C84" s="204"/>
      <c r="D84" s="204"/>
      <c r="E84" s="131"/>
      <c r="F84" s="131"/>
      <c r="G84" s="131"/>
      <c r="H84" s="131"/>
      <c r="I84" s="131"/>
      <c r="J84" s="212"/>
      <c r="K84" s="212"/>
      <c r="L84" s="212"/>
      <c r="M84" s="212"/>
      <c r="N84" s="212"/>
      <c r="AF84" s="212"/>
    </row>
    <row r="85" spans="1:54">
      <c r="C85" s="217"/>
      <c r="D85" s="217"/>
      <c r="E85" s="217"/>
      <c r="F85" s="217"/>
      <c r="G85" s="217"/>
      <c r="H85" s="217"/>
      <c r="I85" s="217"/>
      <c r="J85" s="217"/>
      <c r="K85" s="217"/>
      <c r="L85" s="217"/>
      <c r="M85" s="217"/>
      <c r="N85" s="217"/>
    </row>
    <row r="86" spans="1:54">
      <c r="C86" s="217"/>
      <c r="D86" s="217"/>
      <c r="E86" s="217"/>
      <c r="F86" s="217"/>
      <c r="G86" s="217"/>
      <c r="H86" s="217"/>
      <c r="I86" s="217"/>
      <c r="J86" s="217"/>
      <c r="K86" s="217"/>
      <c r="L86" s="217"/>
      <c r="M86" s="217"/>
      <c r="N86" s="217"/>
    </row>
    <row r="87" spans="1:54">
      <c r="C87" s="217"/>
      <c r="D87" s="217"/>
      <c r="E87" s="217"/>
      <c r="F87" s="217"/>
      <c r="G87" s="217"/>
      <c r="H87" s="217"/>
      <c r="I87" s="217"/>
      <c r="J87" s="217"/>
      <c r="K87" s="217"/>
      <c r="L87" s="217"/>
      <c r="M87" s="217"/>
      <c r="N87" s="217"/>
      <c r="R87" s="218">
        <v>2</v>
      </c>
      <c r="S87" s="218">
        <v>3</v>
      </c>
      <c r="T87" s="218">
        <v>4</v>
      </c>
      <c r="U87" s="218">
        <v>5</v>
      </c>
      <c r="V87" s="218">
        <v>6</v>
      </c>
      <c r="W87" s="218">
        <v>7</v>
      </c>
      <c r="X87" s="218">
        <v>8</v>
      </c>
      <c r="Y87" s="218">
        <v>9</v>
      </c>
      <c r="Z87" s="218">
        <v>10</v>
      </c>
      <c r="AA87" s="218">
        <v>11</v>
      </c>
      <c r="AB87" s="218">
        <v>12</v>
      </c>
      <c r="AC87" s="218">
        <v>13</v>
      </c>
      <c r="AD87" s="218">
        <v>14</v>
      </c>
      <c r="AE87" s="218">
        <v>15</v>
      </c>
      <c r="AF87" s="218">
        <v>16</v>
      </c>
      <c r="AG87" s="218">
        <v>17</v>
      </c>
      <c r="AH87" s="218">
        <v>18</v>
      </c>
      <c r="AI87" s="218">
        <v>19</v>
      </c>
      <c r="AJ87" s="218">
        <v>20</v>
      </c>
      <c r="AK87" s="218">
        <v>21</v>
      </c>
      <c r="AL87" s="218">
        <v>22</v>
      </c>
      <c r="AM87" s="218">
        <v>23</v>
      </c>
      <c r="AN87" s="218">
        <v>24</v>
      </c>
      <c r="AO87" s="218">
        <v>25</v>
      </c>
      <c r="AP87" s="218">
        <v>26</v>
      </c>
      <c r="AQ87" s="218">
        <v>27</v>
      </c>
      <c r="AR87" s="218">
        <v>28</v>
      </c>
      <c r="AS87" s="218">
        <v>29</v>
      </c>
      <c r="AT87" s="218">
        <v>30</v>
      </c>
      <c r="AU87" s="218">
        <v>31</v>
      </c>
      <c r="AV87" s="218">
        <v>32</v>
      </c>
      <c r="AW87" s="218">
        <v>33</v>
      </c>
      <c r="AX87" s="218">
        <v>34</v>
      </c>
      <c r="AY87" s="218">
        <v>35</v>
      </c>
      <c r="AZ87" s="218">
        <v>36</v>
      </c>
      <c r="BA87" s="218">
        <v>37</v>
      </c>
      <c r="BB87" s="218">
        <v>38</v>
      </c>
    </row>
    <row r="88" spans="1:54" ht="31.5" customHeight="1">
      <c r="C88" s="217"/>
      <c r="D88" s="217"/>
      <c r="E88" s="217"/>
      <c r="F88" s="217"/>
      <c r="G88" s="217"/>
      <c r="H88" s="217"/>
      <c r="I88" s="217"/>
      <c r="J88" s="217"/>
      <c r="K88" s="217"/>
      <c r="L88" s="217"/>
      <c r="M88" s="217"/>
      <c r="N88" s="217"/>
      <c r="P88" s="435" t="s">
        <v>419</v>
      </c>
      <c r="Q88" s="436"/>
      <c r="R88" s="419" t="s">
        <v>420</v>
      </c>
      <c r="S88" s="439"/>
      <c r="T88" s="439"/>
      <c r="U88" s="439"/>
      <c r="V88" s="439"/>
      <c r="W88" s="439"/>
      <c r="X88" s="420"/>
      <c r="Y88" s="419" t="s">
        <v>421</v>
      </c>
      <c r="Z88" s="420"/>
      <c r="AA88" s="419" t="s">
        <v>422</v>
      </c>
      <c r="AB88" s="420"/>
      <c r="AC88" s="419" t="s">
        <v>423</v>
      </c>
      <c r="AD88" s="420"/>
      <c r="AE88" s="421" t="s">
        <v>424</v>
      </c>
      <c r="AF88" s="422"/>
      <c r="AG88" s="421" t="s">
        <v>425</v>
      </c>
      <c r="AH88" s="431"/>
      <c r="AI88" s="422"/>
      <c r="AJ88" s="432" t="s">
        <v>426</v>
      </c>
      <c r="AK88" s="434" t="s">
        <v>427</v>
      </c>
      <c r="AL88" s="434"/>
      <c r="AM88" s="434"/>
      <c r="AN88" s="434"/>
      <c r="AO88" s="432" t="s">
        <v>428</v>
      </c>
      <c r="AP88" s="432" t="s">
        <v>429</v>
      </c>
      <c r="AQ88" s="421" t="s">
        <v>430</v>
      </c>
      <c r="AR88" s="422"/>
      <c r="AS88" s="419" t="s">
        <v>431</v>
      </c>
      <c r="AT88" s="420"/>
      <c r="AU88" s="219" t="s">
        <v>432</v>
      </c>
      <c r="AV88" s="421" t="s">
        <v>433</v>
      </c>
      <c r="AW88" s="422"/>
      <c r="AX88" s="219" t="s">
        <v>434</v>
      </c>
      <c r="AY88" s="219" t="s">
        <v>435</v>
      </c>
      <c r="AZ88" s="219" t="s">
        <v>436</v>
      </c>
      <c r="BA88" s="219" t="s">
        <v>437</v>
      </c>
      <c r="BB88" s="219" t="s">
        <v>438</v>
      </c>
    </row>
    <row r="89" spans="1:54">
      <c r="C89" s="217"/>
      <c r="D89" s="217"/>
      <c r="E89" s="217"/>
      <c r="F89" s="217"/>
      <c r="G89" s="217"/>
      <c r="H89" s="217"/>
      <c r="I89" s="217"/>
      <c r="J89" s="217"/>
      <c r="K89" s="217"/>
      <c r="L89" s="217"/>
      <c r="M89" s="217"/>
      <c r="N89" s="217"/>
      <c r="P89" s="437"/>
      <c r="Q89" s="438"/>
      <c r="R89" s="90" t="s">
        <v>609</v>
      </c>
      <c r="S89" s="90" t="s">
        <v>609</v>
      </c>
      <c r="T89" s="220" t="s">
        <v>439</v>
      </c>
      <c r="U89" s="220" t="s">
        <v>440</v>
      </c>
      <c r="V89" s="220" t="s">
        <v>441</v>
      </c>
      <c r="W89" s="220" t="s">
        <v>442</v>
      </c>
      <c r="X89" s="220" t="s">
        <v>443</v>
      </c>
      <c r="Y89" s="220" t="s">
        <v>444</v>
      </c>
      <c r="Z89" s="220" t="s">
        <v>445</v>
      </c>
      <c r="AA89" s="220" t="s">
        <v>444</v>
      </c>
      <c r="AB89" s="220" t="s">
        <v>445</v>
      </c>
      <c r="AC89" s="220" t="s">
        <v>444</v>
      </c>
      <c r="AD89" s="220" t="s">
        <v>445</v>
      </c>
      <c r="AE89" s="220" t="s">
        <v>444</v>
      </c>
      <c r="AF89" s="220" t="s">
        <v>445</v>
      </c>
      <c r="AG89" s="220" t="s">
        <v>444</v>
      </c>
      <c r="AH89" s="220" t="s">
        <v>704</v>
      </c>
      <c r="AI89" s="220" t="s">
        <v>705</v>
      </c>
      <c r="AJ89" s="433"/>
      <c r="AK89" s="220" t="s">
        <v>446</v>
      </c>
      <c r="AL89" s="220" t="s">
        <v>447</v>
      </c>
      <c r="AM89" s="220" t="s">
        <v>448</v>
      </c>
      <c r="AN89" s="220" t="s">
        <v>706</v>
      </c>
      <c r="AO89" s="433"/>
      <c r="AP89" s="433"/>
      <c r="AQ89" s="220" t="s">
        <v>444</v>
      </c>
      <c r="AR89" s="220" t="s">
        <v>445</v>
      </c>
      <c r="AS89" s="220" t="s">
        <v>444</v>
      </c>
      <c r="AT89" s="220" t="s">
        <v>445</v>
      </c>
      <c r="AU89" s="221"/>
      <c r="AV89" s="220" t="s">
        <v>444</v>
      </c>
      <c r="AW89" s="220" t="s">
        <v>445</v>
      </c>
      <c r="AX89" s="221"/>
      <c r="AY89" s="221"/>
      <c r="AZ89" s="221"/>
      <c r="BA89" s="221"/>
      <c r="BB89" s="221"/>
    </row>
    <row r="90" spans="1:54">
      <c r="C90" s="217"/>
      <c r="D90" s="217"/>
      <c r="E90" s="217"/>
      <c r="F90" s="217"/>
      <c r="G90" s="217"/>
      <c r="H90" s="217"/>
      <c r="I90" s="217"/>
      <c r="J90" s="217"/>
      <c r="K90" s="217"/>
      <c r="L90" s="217"/>
      <c r="M90" s="217"/>
      <c r="N90" s="217"/>
      <c r="P90" s="423" t="s">
        <v>449</v>
      </c>
      <c r="Q90" s="222" t="s">
        <v>450</v>
      </c>
      <c r="R90" s="91" t="s">
        <v>452</v>
      </c>
      <c r="S90" s="91" t="s">
        <v>452</v>
      </c>
      <c r="T90" s="223">
        <v>3</v>
      </c>
      <c r="U90" s="223">
        <v>2.5</v>
      </c>
      <c r="V90" s="223">
        <v>2</v>
      </c>
      <c r="W90" s="223">
        <v>1.5</v>
      </c>
      <c r="X90" s="223">
        <v>1</v>
      </c>
      <c r="Y90" s="223">
        <v>1</v>
      </c>
      <c r="Z90" s="223">
        <v>0.5</v>
      </c>
      <c r="AA90" s="223" t="s">
        <v>451</v>
      </c>
      <c r="AB90" s="223" t="s">
        <v>452</v>
      </c>
      <c r="AC90" s="223">
        <v>2</v>
      </c>
      <c r="AD90" s="223">
        <v>1</v>
      </c>
      <c r="AE90" s="223" t="s">
        <v>451</v>
      </c>
      <c r="AF90" s="223" t="s">
        <v>451</v>
      </c>
      <c r="AG90" s="223" t="s">
        <v>451</v>
      </c>
      <c r="AH90" s="223" t="s">
        <v>451</v>
      </c>
      <c r="AI90" s="223" t="s">
        <v>451</v>
      </c>
      <c r="AJ90" s="223">
        <v>1</v>
      </c>
      <c r="AK90" s="224">
        <v>3</v>
      </c>
      <c r="AL90" s="224">
        <v>2</v>
      </c>
      <c r="AM90" s="224">
        <v>1</v>
      </c>
      <c r="AN90" s="224">
        <v>0.5</v>
      </c>
      <c r="AO90" s="224">
        <v>1</v>
      </c>
      <c r="AP90" s="223">
        <v>0.5</v>
      </c>
      <c r="AQ90" s="223" t="s">
        <v>451</v>
      </c>
      <c r="AR90" s="223" t="s">
        <v>452</v>
      </c>
      <c r="AS90" s="223" t="s">
        <v>451</v>
      </c>
      <c r="AT90" s="223" t="s">
        <v>451</v>
      </c>
      <c r="AU90" s="223" t="s">
        <v>451</v>
      </c>
      <c r="AV90" s="223">
        <v>1</v>
      </c>
      <c r="AW90" s="223">
        <v>0.5</v>
      </c>
      <c r="AX90" s="223">
        <v>1</v>
      </c>
      <c r="AY90" s="223" t="s">
        <v>451</v>
      </c>
      <c r="AZ90" s="223" t="s">
        <v>451</v>
      </c>
      <c r="BA90" s="223" t="s">
        <v>451</v>
      </c>
      <c r="BB90" s="223">
        <f>SUM(R90:BA90)</f>
        <v>26</v>
      </c>
    </row>
    <row r="91" spans="1:54" ht="16.5" customHeight="1">
      <c r="C91" s="217"/>
      <c r="D91" s="217"/>
      <c r="E91" s="217"/>
      <c r="F91" s="217"/>
      <c r="G91" s="217"/>
      <c r="H91" s="217"/>
      <c r="I91" s="217"/>
      <c r="J91" s="217"/>
      <c r="K91" s="217"/>
      <c r="L91" s="217"/>
      <c r="M91" s="217"/>
      <c r="N91" s="217"/>
      <c r="P91" s="424"/>
      <c r="Q91" s="222" t="s">
        <v>453</v>
      </c>
      <c r="R91" s="91" t="s">
        <v>452</v>
      </c>
      <c r="S91" s="91" t="s">
        <v>452</v>
      </c>
      <c r="T91" s="223">
        <v>3</v>
      </c>
      <c r="U91" s="223">
        <v>2.5</v>
      </c>
      <c r="V91" s="223">
        <v>2</v>
      </c>
      <c r="W91" s="223">
        <v>1.5</v>
      </c>
      <c r="X91" s="223">
        <v>1</v>
      </c>
      <c r="Y91" s="223">
        <v>1</v>
      </c>
      <c r="Z91" s="223">
        <v>0.5</v>
      </c>
      <c r="AA91" s="223" t="s">
        <v>451</v>
      </c>
      <c r="AB91" s="223" t="s">
        <v>452</v>
      </c>
      <c r="AC91" s="223">
        <v>2</v>
      </c>
      <c r="AD91" s="223">
        <v>1</v>
      </c>
      <c r="AE91" s="223" t="s">
        <v>451</v>
      </c>
      <c r="AF91" s="223" t="s">
        <v>451</v>
      </c>
      <c r="AG91" s="223">
        <v>2</v>
      </c>
      <c r="AH91" s="223">
        <v>1.5</v>
      </c>
      <c r="AI91" s="223">
        <v>1</v>
      </c>
      <c r="AJ91" s="223">
        <v>1</v>
      </c>
      <c r="AK91" s="223">
        <v>3</v>
      </c>
      <c r="AL91" s="224">
        <v>2</v>
      </c>
      <c r="AM91" s="224">
        <v>1</v>
      </c>
      <c r="AN91" s="224">
        <v>0.5</v>
      </c>
      <c r="AO91" s="224">
        <v>1</v>
      </c>
      <c r="AP91" s="223">
        <v>0.5</v>
      </c>
      <c r="AQ91" s="223" t="s">
        <v>451</v>
      </c>
      <c r="AR91" s="223" t="s">
        <v>452</v>
      </c>
      <c r="AS91" s="223" t="s">
        <v>451</v>
      </c>
      <c r="AT91" s="223" t="s">
        <v>451</v>
      </c>
      <c r="AU91" s="223" t="s">
        <v>451</v>
      </c>
      <c r="AV91" s="223">
        <v>1</v>
      </c>
      <c r="AW91" s="223">
        <v>0.5</v>
      </c>
      <c r="AX91" s="223">
        <v>1</v>
      </c>
      <c r="AY91" s="223" t="s">
        <v>451</v>
      </c>
      <c r="AZ91" s="223" t="s">
        <v>451</v>
      </c>
      <c r="BA91" s="223" t="s">
        <v>451</v>
      </c>
      <c r="BB91" s="223">
        <f t="shared" ref="BB91:BB121" si="1">SUM(R91:BA91)</f>
        <v>30.5</v>
      </c>
    </row>
    <row r="92" spans="1:54" ht="13.5" customHeight="1">
      <c r="C92" s="217"/>
      <c r="D92" s="217"/>
      <c r="E92" s="217"/>
      <c r="F92" s="217"/>
      <c r="G92" s="217"/>
      <c r="H92" s="217"/>
      <c r="I92" s="217"/>
      <c r="J92" s="217"/>
      <c r="K92" s="217"/>
      <c r="L92" s="217"/>
      <c r="M92" s="217"/>
      <c r="N92" s="217"/>
      <c r="P92" s="424"/>
      <c r="Q92" s="222" t="s">
        <v>454</v>
      </c>
      <c r="R92" s="91" t="s">
        <v>452</v>
      </c>
      <c r="S92" s="91" t="s">
        <v>452</v>
      </c>
      <c r="T92" s="223">
        <v>3</v>
      </c>
      <c r="U92" s="223">
        <v>2.5</v>
      </c>
      <c r="V92" s="223">
        <v>2</v>
      </c>
      <c r="W92" s="223">
        <v>1.5</v>
      </c>
      <c r="X92" s="223">
        <v>1</v>
      </c>
      <c r="Y92" s="223">
        <v>1</v>
      </c>
      <c r="Z92" s="223">
        <v>0.5</v>
      </c>
      <c r="AA92" s="223">
        <v>1</v>
      </c>
      <c r="AB92" s="223">
        <v>0.5</v>
      </c>
      <c r="AC92" s="223">
        <v>2</v>
      </c>
      <c r="AD92" s="223">
        <v>1</v>
      </c>
      <c r="AE92" s="223" t="s">
        <v>451</v>
      </c>
      <c r="AF92" s="223" t="s">
        <v>451</v>
      </c>
      <c r="AG92" s="223" t="s">
        <v>451</v>
      </c>
      <c r="AH92" s="223" t="s">
        <v>451</v>
      </c>
      <c r="AI92" s="223" t="s">
        <v>451</v>
      </c>
      <c r="AJ92" s="223">
        <v>1</v>
      </c>
      <c r="AK92" s="223">
        <v>3</v>
      </c>
      <c r="AL92" s="224">
        <v>2</v>
      </c>
      <c r="AM92" s="224">
        <v>1</v>
      </c>
      <c r="AN92" s="224">
        <v>0.5</v>
      </c>
      <c r="AO92" s="224">
        <v>1</v>
      </c>
      <c r="AP92" s="223">
        <v>0.5</v>
      </c>
      <c r="AQ92" s="223" t="s">
        <v>451</v>
      </c>
      <c r="AR92" s="223" t="s">
        <v>452</v>
      </c>
      <c r="AS92" s="223" t="s">
        <v>451</v>
      </c>
      <c r="AT92" s="223" t="s">
        <v>451</v>
      </c>
      <c r="AU92" s="223" t="s">
        <v>451</v>
      </c>
      <c r="AV92" s="223">
        <v>1</v>
      </c>
      <c r="AW92" s="223">
        <v>0.5</v>
      </c>
      <c r="AX92" s="223" t="s">
        <v>451</v>
      </c>
      <c r="AY92" s="223" t="s">
        <v>451</v>
      </c>
      <c r="AZ92" s="223" t="s">
        <v>451</v>
      </c>
      <c r="BA92" s="223" t="s">
        <v>451</v>
      </c>
      <c r="BB92" s="223">
        <f t="shared" si="1"/>
        <v>26.5</v>
      </c>
    </row>
    <row r="93" spans="1:54">
      <c r="C93" s="217"/>
      <c r="D93" s="217"/>
      <c r="E93" s="217"/>
      <c r="F93" s="217"/>
      <c r="G93" s="217"/>
      <c r="H93" s="217"/>
      <c r="I93" s="217"/>
      <c r="J93" s="217"/>
      <c r="K93" s="217"/>
      <c r="L93" s="217"/>
      <c r="M93" s="217"/>
      <c r="N93" s="217"/>
      <c r="P93" s="424"/>
      <c r="Q93" s="222" t="s">
        <v>455</v>
      </c>
      <c r="R93" s="91" t="s">
        <v>452</v>
      </c>
      <c r="S93" s="91" t="s">
        <v>452</v>
      </c>
      <c r="T93" s="223">
        <v>3</v>
      </c>
      <c r="U93" s="223">
        <v>2.5</v>
      </c>
      <c r="V93" s="223">
        <v>2</v>
      </c>
      <c r="W93" s="223">
        <v>1.5</v>
      </c>
      <c r="X93" s="223">
        <v>1</v>
      </c>
      <c r="Y93" s="223">
        <v>1</v>
      </c>
      <c r="Z93" s="223">
        <v>0.5</v>
      </c>
      <c r="AA93" s="223">
        <v>1</v>
      </c>
      <c r="AB93" s="223">
        <v>0.5</v>
      </c>
      <c r="AC93" s="223">
        <v>2</v>
      </c>
      <c r="AD93" s="223">
        <v>1</v>
      </c>
      <c r="AE93" s="223" t="s">
        <v>451</v>
      </c>
      <c r="AF93" s="223" t="s">
        <v>451</v>
      </c>
      <c r="AG93" s="223">
        <v>2</v>
      </c>
      <c r="AH93" s="223">
        <v>1.5</v>
      </c>
      <c r="AI93" s="223">
        <v>1</v>
      </c>
      <c r="AJ93" s="223">
        <v>1</v>
      </c>
      <c r="AK93" s="223">
        <v>3</v>
      </c>
      <c r="AL93" s="224">
        <v>2</v>
      </c>
      <c r="AM93" s="224">
        <v>1</v>
      </c>
      <c r="AN93" s="224">
        <v>0.5</v>
      </c>
      <c r="AO93" s="224">
        <v>1</v>
      </c>
      <c r="AP93" s="223">
        <v>0.5</v>
      </c>
      <c r="AQ93" s="223" t="s">
        <v>451</v>
      </c>
      <c r="AR93" s="223" t="s">
        <v>452</v>
      </c>
      <c r="AS93" s="223" t="s">
        <v>451</v>
      </c>
      <c r="AT93" s="223" t="s">
        <v>451</v>
      </c>
      <c r="AU93" s="223" t="s">
        <v>451</v>
      </c>
      <c r="AV93" s="223">
        <v>1</v>
      </c>
      <c r="AW93" s="223">
        <v>0.5</v>
      </c>
      <c r="AX93" s="223" t="s">
        <v>451</v>
      </c>
      <c r="AY93" s="223" t="s">
        <v>451</v>
      </c>
      <c r="AZ93" s="223" t="s">
        <v>451</v>
      </c>
      <c r="BA93" s="223" t="s">
        <v>451</v>
      </c>
      <c r="BB93" s="223">
        <f t="shared" si="1"/>
        <v>31</v>
      </c>
    </row>
    <row r="94" spans="1:54" ht="13.5" customHeight="1">
      <c r="C94" s="217"/>
      <c r="D94" s="217"/>
      <c r="E94" s="217"/>
      <c r="F94" s="217"/>
      <c r="G94" s="217"/>
      <c r="H94" s="217"/>
      <c r="I94" s="217"/>
      <c r="J94" s="217"/>
      <c r="K94" s="217"/>
      <c r="L94" s="217"/>
      <c r="M94" s="217"/>
      <c r="N94" s="217"/>
      <c r="P94" s="424"/>
      <c r="Q94" s="222" t="s">
        <v>456</v>
      </c>
      <c r="R94" s="91" t="s">
        <v>452</v>
      </c>
      <c r="S94" s="91" t="s">
        <v>452</v>
      </c>
      <c r="T94" s="223">
        <v>3</v>
      </c>
      <c r="U94" s="223">
        <v>2.5</v>
      </c>
      <c r="V94" s="223">
        <v>2</v>
      </c>
      <c r="W94" s="223">
        <v>1.5</v>
      </c>
      <c r="X94" s="223">
        <v>1</v>
      </c>
      <c r="Y94" s="223">
        <v>1</v>
      </c>
      <c r="Z94" s="223">
        <v>0.5</v>
      </c>
      <c r="AA94" s="223" t="s">
        <v>451</v>
      </c>
      <c r="AB94" s="223" t="s">
        <v>452</v>
      </c>
      <c r="AC94" s="223">
        <v>2</v>
      </c>
      <c r="AD94" s="223">
        <v>1</v>
      </c>
      <c r="AE94" s="223" t="s">
        <v>451</v>
      </c>
      <c r="AF94" s="223" t="s">
        <v>451</v>
      </c>
      <c r="AG94" s="223" t="s">
        <v>451</v>
      </c>
      <c r="AH94" s="223" t="s">
        <v>451</v>
      </c>
      <c r="AI94" s="223" t="s">
        <v>451</v>
      </c>
      <c r="AJ94" s="223">
        <v>1</v>
      </c>
      <c r="AK94" s="223">
        <v>3</v>
      </c>
      <c r="AL94" s="224">
        <v>2</v>
      </c>
      <c r="AM94" s="224">
        <v>1</v>
      </c>
      <c r="AN94" s="224">
        <v>0.5</v>
      </c>
      <c r="AO94" s="224">
        <v>1</v>
      </c>
      <c r="AP94" s="223">
        <v>0.5</v>
      </c>
      <c r="AQ94" s="223">
        <v>2</v>
      </c>
      <c r="AR94" s="223">
        <v>1</v>
      </c>
      <c r="AS94" s="223" t="s">
        <v>451</v>
      </c>
      <c r="AT94" s="223" t="s">
        <v>451</v>
      </c>
      <c r="AU94" s="223" t="s">
        <v>451</v>
      </c>
      <c r="AV94" s="223">
        <v>1</v>
      </c>
      <c r="AW94" s="223">
        <v>0.5</v>
      </c>
      <c r="AX94" s="223">
        <v>1</v>
      </c>
      <c r="AY94" s="223" t="s">
        <v>451</v>
      </c>
      <c r="AZ94" s="223" t="s">
        <v>451</v>
      </c>
      <c r="BA94" s="223" t="s">
        <v>451</v>
      </c>
      <c r="BB94" s="223">
        <f t="shared" si="1"/>
        <v>29</v>
      </c>
    </row>
    <row r="95" spans="1:54">
      <c r="A95" s="426" t="s">
        <v>457</v>
      </c>
      <c r="B95" s="287"/>
      <c r="C95" s="285" t="s">
        <v>458</v>
      </c>
      <c r="D95" s="287"/>
      <c r="E95" s="285" t="s">
        <v>459</v>
      </c>
      <c r="F95" s="287"/>
      <c r="G95" s="427"/>
      <c r="H95" s="428"/>
      <c r="I95" s="428"/>
      <c r="J95" s="428"/>
      <c r="K95" s="428"/>
      <c r="L95" s="428"/>
      <c r="M95" s="428"/>
      <c r="N95" s="429"/>
      <c r="P95" s="424"/>
      <c r="Q95" s="222" t="s">
        <v>460</v>
      </c>
      <c r="R95" s="91" t="s">
        <v>452</v>
      </c>
      <c r="S95" s="91" t="s">
        <v>452</v>
      </c>
      <c r="T95" s="223">
        <v>3</v>
      </c>
      <c r="U95" s="223">
        <v>2.5</v>
      </c>
      <c r="V95" s="223">
        <v>2</v>
      </c>
      <c r="W95" s="223">
        <v>1.5</v>
      </c>
      <c r="X95" s="223">
        <v>1</v>
      </c>
      <c r="Y95" s="223">
        <v>1</v>
      </c>
      <c r="Z95" s="223">
        <v>0.5</v>
      </c>
      <c r="AA95" s="223" t="s">
        <v>451</v>
      </c>
      <c r="AB95" s="223" t="s">
        <v>452</v>
      </c>
      <c r="AC95" s="223">
        <v>2</v>
      </c>
      <c r="AD95" s="223">
        <v>1</v>
      </c>
      <c r="AE95" s="223" t="s">
        <v>451</v>
      </c>
      <c r="AF95" s="223" t="s">
        <v>451</v>
      </c>
      <c r="AG95" s="223">
        <v>2</v>
      </c>
      <c r="AH95" s="223">
        <v>1.5</v>
      </c>
      <c r="AI95" s="223">
        <v>1</v>
      </c>
      <c r="AJ95" s="223">
        <v>1</v>
      </c>
      <c r="AK95" s="223">
        <v>3</v>
      </c>
      <c r="AL95" s="224">
        <v>2</v>
      </c>
      <c r="AM95" s="224">
        <v>1</v>
      </c>
      <c r="AN95" s="224">
        <v>0.5</v>
      </c>
      <c r="AO95" s="224">
        <v>1</v>
      </c>
      <c r="AP95" s="223">
        <v>0.5</v>
      </c>
      <c r="AQ95" s="223">
        <v>2</v>
      </c>
      <c r="AR95" s="223">
        <v>1</v>
      </c>
      <c r="AS95" s="223" t="s">
        <v>451</v>
      </c>
      <c r="AT95" s="223" t="s">
        <v>451</v>
      </c>
      <c r="AU95" s="223" t="s">
        <v>451</v>
      </c>
      <c r="AV95" s="223">
        <v>1</v>
      </c>
      <c r="AW95" s="223">
        <v>0.5</v>
      </c>
      <c r="AX95" s="223">
        <v>1</v>
      </c>
      <c r="AY95" s="223" t="s">
        <v>451</v>
      </c>
      <c r="AZ95" s="223" t="s">
        <v>451</v>
      </c>
      <c r="BA95" s="223" t="s">
        <v>451</v>
      </c>
      <c r="BB95" s="223">
        <f t="shared" si="1"/>
        <v>33.5</v>
      </c>
    </row>
    <row r="96" spans="1:54">
      <c r="A96" s="225" t="s">
        <v>461</v>
      </c>
      <c r="B96" s="225"/>
      <c r="C96" s="285" t="s">
        <v>462</v>
      </c>
      <c r="D96" s="287"/>
      <c r="E96" s="225" t="s">
        <v>463</v>
      </c>
      <c r="F96" s="225" t="s">
        <v>464</v>
      </c>
      <c r="G96" s="430" t="s">
        <v>465</v>
      </c>
      <c r="H96" s="430"/>
      <c r="I96" s="430"/>
      <c r="J96" s="430"/>
      <c r="K96" s="430"/>
      <c r="L96" s="430"/>
      <c r="M96" s="430"/>
      <c r="N96" s="430"/>
      <c r="P96" s="424"/>
      <c r="Q96" s="222" t="s">
        <v>466</v>
      </c>
      <c r="R96" s="91" t="s">
        <v>452</v>
      </c>
      <c r="S96" s="91" t="s">
        <v>452</v>
      </c>
      <c r="T96" s="223">
        <v>3</v>
      </c>
      <c r="U96" s="223">
        <v>2.5</v>
      </c>
      <c r="V96" s="223">
        <v>2</v>
      </c>
      <c r="W96" s="223">
        <v>1.5</v>
      </c>
      <c r="X96" s="223">
        <v>1</v>
      </c>
      <c r="Y96" s="223">
        <v>1</v>
      </c>
      <c r="Z96" s="223">
        <v>0.5</v>
      </c>
      <c r="AA96" s="223">
        <v>1</v>
      </c>
      <c r="AB96" s="223">
        <v>0.5</v>
      </c>
      <c r="AC96" s="223">
        <v>2</v>
      </c>
      <c r="AD96" s="223">
        <v>1</v>
      </c>
      <c r="AE96" s="223" t="s">
        <v>451</v>
      </c>
      <c r="AF96" s="223" t="s">
        <v>451</v>
      </c>
      <c r="AG96" s="223" t="s">
        <v>451</v>
      </c>
      <c r="AH96" s="223" t="s">
        <v>451</v>
      </c>
      <c r="AI96" s="223" t="s">
        <v>451</v>
      </c>
      <c r="AJ96" s="223">
        <v>1</v>
      </c>
      <c r="AK96" s="223">
        <v>3</v>
      </c>
      <c r="AL96" s="224">
        <v>2</v>
      </c>
      <c r="AM96" s="224">
        <v>1</v>
      </c>
      <c r="AN96" s="224">
        <v>0.5</v>
      </c>
      <c r="AO96" s="224">
        <v>1</v>
      </c>
      <c r="AP96" s="223">
        <v>0.5</v>
      </c>
      <c r="AQ96" s="223">
        <v>2</v>
      </c>
      <c r="AR96" s="223">
        <v>1</v>
      </c>
      <c r="AS96" s="223" t="s">
        <v>451</v>
      </c>
      <c r="AT96" s="223" t="s">
        <v>451</v>
      </c>
      <c r="AU96" s="223" t="s">
        <v>451</v>
      </c>
      <c r="AV96" s="223">
        <v>1</v>
      </c>
      <c r="AW96" s="223">
        <v>0.5</v>
      </c>
      <c r="AX96" s="223" t="s">
        <v>451</v>
      </c>
      <c r="AY96" s="223" t="s">
        <v>451</v>
      </c>
      <c r="AZ96" s="223" t="s">
        <v>451</v>
      </c>
      <c r="BA96" s="223" t="s">
        <v>451</v>
      </c>
      <c r="BB96" s="223">
        <f t="shared" si="1"/>
        <v>29.5</v>
      </c>
    </row>
    <row r="97" spans="1:54">
      <c r="A97" s="225" t="s">
        <v>467</v>
      </c>
      <c r="B97" s="225"/>
      <c r="C97" s="285" t="s">
        <v>468</v>
      </c>
      <c r="D97" s="287"/>
      <c r="E97" s="225" t="s">
        <v>469</v>
      </c>
      <c r="F97" s="225" t="s">
        <v>470</v>
      </c>
      <c r="G97" s="430" t="s">
        <v>341</v>
      </c>
      <c r="H97" s="430"/>
      <c r="I97" s="430"/>
      <c r="J97" s="430"/>
      <c r="K97" s="430"/>
      <c r="L97" s="430"/>
      <c r="M97" s="430"/>
      <c r="N97" s="430"/>
      <c r="P97" s="425"/>
      <c r="Q97" s="222" t="s">
        <v>471</v>
      </c>
      <c r="R97" s="91" t="s">
        <v>452</v>
      </c>
      <c r="S97" s="91" t="s">
        <v>452</v>
      </c>
      <c r="T97" s="223">
        <v>3</v>
      </c>
      <c r="U97" s="223">
        <v>2.5</v>
      </c>
      <c r="V97" s="223">
        <v>2</v>
      </c>
      <c r="W97" s="223">
        <v>1.5</v>
      </c>
      <c r="X97" s="223">
        <v>1</v>
      </c>
      <c r="Y97" s="223">
        <v>1</v>
      </c>
      <c r="Z97" s="223">
        <v>0.5</v>
      </c>
      <c r="AA97" s="223">
        <v>1</v>
      </c>
      <c r="AB97" s="223">
        <v>0.5</v>
      </c>
      <c r="AC97" s="223">
        <v>2</v>
      </c>
      <c r="AD97" s="223">
        <v>1</v>
      </c>
      <c r="AE97" s="223" t="s">
        <v>451</v>
      </c>
      <c r="AF97" s="223" t="s">
        <v>451</v>
      </c>
      <c r="AG97" s="223">
        <v>2</v>
      </c>
      <c r="AH97" s="223">
        <v>1.5</v>
      </c>
      <c r="AI97" s="223">
        <v>1</v>
      </c>
      <c r="AJ97" s="223">
        <v>1</v>
      </c>
      <c r="AK97" s="223">
        <v>3</v>
      </c>
      <c r="AL97" s="224">
        <v>2</v>
      </c>
      <c r="AM97" s="224">
        <v>1</v>
      </c>
      <c r="AN97" s="224">
        <v>0.5</v>
      </c>
      <c r="AO97" s="224">
        <v>1</v>
      </c>
      <c r="AP97" s="223">
        <v>0.5</v>
      </c>
      <c r="AQ97" s="223">
        <v>2</v>
      </c>
      <c r="AR97" s="223">
        <v>1</v>
      </c>
      <c r="AS97" s="223" t="s">
        <v>451</v>
      </c>
      <c r="AT97" s="223" t="s">
        <v>451</v>
      </c>
      <c r="AU97" s="223" t="s">
        <v>451</v>
      </c>
      <c r="AV97" s="223">
        <v>1</v>
      </c>
      <c r="AW97" s="223">
        <v>0.5</v>
      </c>
      <c r="AX97" s="223" t="s">
        <v>451</v>
      </c>
      <c r="AY97" s="223" t="s">
        <v>451</v>
      </c>
      <c r="AZ97" s="223" t="s">
        <v>451</v>
      </c>
      <c r="BA97" s="223" t="s">
        <v>451</v>
      </c>
      <c r="BB97" s="223">
        <f t="shared" si="1"/>
        <v>34</v>
      </c>
    </row>
    <row r="98" spans="1:54" ht="12.75" customHeight="1">
      <c r="C98" s="217"/>
      <c r="D98" s="217"/>
      <c r="E98" s="217"/>
      <c r="F98" s="217"/>
      <c r="G98" s="217"/>
      <c r="H98" s="217"/>
      <c r="I98" s="217"/>
      <c r="J98" s="217"/>
      <c r="K98" s="217"/>
      <c r="L98" s="217"/>
      <c r="M98" s="217"/>
      <c r="N98" s="217"/>
      <c r="P98" s="432" t="s">
        <v>472</v>
      </c>
      <c r="Q98" s="222" t="s">
        <v>473</v>
      </c>
      <c r="R98" s="91">
        <v>4</v>
      </c>
      <c r="S98" s="91">
        <v>3.5</v>
      </c>
      <c r="T98" s="223">
        <v>3</v>
      </c>
      <c r="U98" s="223">
        <v>2.5</v>
      </c>
      <c r="V98" s="223">
        <v>2</v>
      </c>
      <c r="W98" s="223">
        <v>1.5</v>
      </c>
      <c r="X98" s="223">
        <v>1</v>
      </c>
      <c r="Y98" s="223">
        <v>1</v>
      </c>
      <c r="Z98" s="223">
        <v>0.5</v>
      </c>
      <c r="AA98" s="223">
        <v>1</v>
      </c>
      <c r="AB98" s="223">
        <v>0.5</v>
      </c>
      <c r="AC98" s="223" t="s">
        <v>451</v>
      </c>
      <c r="AD98" s="223" t="s">
        <v>452</v>
      </c>
      <c r="AE98" s="223">
        <v>1</v>
      </c>
      <c r="AF98" s="223">
        <v>0.5</v>
      </c>
      <c r="AG98" s="223" t="s">
        <v>451</v>
      </c>
      <c r="AH98" s="223" t="s">
        <v>451</v>
      </c>
      <c r="AI98" s="223" t="s">
        <v>451</v>
      </c>
      <c r="AJ98" s="223">
        <v>1</v>
      </c>
      <c r="AK98" s="223">
        <v>3</v>
      </c>
      <c r="AL98" s="224">
        <v>2</v>
      </c>
      <c r="AM98" s="224">
        <v>1</v>
      </c>
      <c r="AN98" s="224">
        <v>0.5</v>
      </c>
      <c r="AO98" s="224">
        <v>1</v>
      </c>
      <c r="AP98" s="223">
        <v>0.5</v>
      </c>
      <c r="AQ98" s="223" t="s">
        <v>451</v>
      </c>
      <c r="AR98" s="223" t="s">
        <v>452</v>
      </c>
      <c r="AS98" s="223" t="s">
        <v>451</v>
      </c>
      <c r="AT98" s="223" t="s">
        <v>451</v>
      </c>
      <c r="AU98" s="223">
        <v>1</v>
      </c>
      <c r="AV98" s="223">
        <v>1</v>
      </c>
      <c r="AW98" s="223">
        <v>0.5</v>
      </c>
      <c r="AX98" s="223">
        <v>1</v>
      </c>
      <c r="AY98" s="223">
        <v>1</v>
      </c>
      <c r="AZ98" s="223" t="s">
        <v>451</v>
      </c>
      <c r="BA98" s="223" t="s">
        <v>451</v>
      </c>
      <c r="BB98" s="223">
        <f t="shared" si="1"/>
        <v>35.5</v>
      </c>
    </row>
    <row r="99" spans="1:54">
      <c r="A99" s="110" t="s">
        <v>474</v>
      </c>
      <c r="P99" s="440"/>
      <c r="Q99" s="222" t="s">
        <v>475</v>
      </c>
      <c r="R99" s="91">
        <v>4</v>
      </c>
      <c r="S99" s="91">
        <v>3.5</v>
      </c>
      <c r="T99" s="223">
        <v>3</v>
      </c>
      <c r="U99" s="223">
        <v>2.5</v>
      </c>
      <c r="V99" s="223">
        <v>2</v>
      </c>
      <c r="W99" s="223">
        <v>1.5</v>
      </c>
      <c r="X99" s="223">
        <v>1</v>
      </c>
      <c r="Y99" s="223">
        <v>1</v>
      </c>
      <c r="Z99" s="223">
        <v>0.5</v>
      </c>
      <c r="AA99" s="223">
        <v>1</v>
      </c>
      <c r="AB99" s="223">
        <v>0.5</v>
      </c>
      <c r="AC99" s="223" t="s">
        <v>451</v>
      </c>
      <c r="AD99" s="223" t="s">
        <v>452</v>
      </c>
      <c r="AE99" s="223">
        <v>1</v>
      </c>
      <c r="AF99" s="223">
        <v>0.5</v>
      </c>
      <c r="AG99" s="223">
        <v>2</v>
      </c>
      <c r="AH99" s="223">
        <v>1.5</v>
      </c>
      <c r="AI99" s="223">
        <v>1</v>
      </c>
      <c r="AJ99" s="223">
        <v>1</v>
      </c>
      <c r="AK99" s="223">
        <v>3</v>
      </c>
      <c r="AL99" s="224">
        <v>2</v>
      </c>
      <c r="AM99" s="224">
        <v>1</v>
      </c>
      <c r="AN99" s="224">
        <v>0.5</v>
      </c>
      <c r="AO99" s="224">
        <v>1</v>
      </c>
      <c r="AP99" s="223">
        <v>0.5</v>
      </c>
      <c r="AQ99" s="223" t="s">
        <v>451</v>
      </c>
      <c r="AR99" s="223" t="s">
        <v>452</v>
      </c>
      <c r="AS99" s="223" t="s">
        <v>451</v>
      </c>
      <c r="AT99" s="223" t="s">
        <v>451</v>
      </c>
      <c r="AU99" s="223">
        <v>1</v>
      </c>
      <c r="AV99" s="223">
        <v>1</v>
      </c>
      <c r="AW99" s="223">
        <v>0.5</v>
      </c>
      <c r="AX99" s="223">
        <v>1</v>
      </c>
      <c r="AY99" s="223">
        <v>1</v>
      </c>
      <c r="AZ99" s="223" t="s">
        <v>451</v>
      </c>
      <c r="BA99" s="223" t="s">
        <v>451</v>
      </c>
      <c r="BB99" s="223">
        <f t="shared" si="1"/>
        <v>40</v>
      </c>
    </row>
    <row r="100" spans="1:54">
      <c r="A100" s="426" t="s">
        <v>476</v>
      </c>
      <c r="B100" s="287"/>
      <c r="C100" s="441" t="s">
        <v>477</v>
      </c>
      <c r="D100" s="441"/>
      <c r="E100" s="204"/>
      <c r="P100" s="440"/>
      <c r="Q100" s="222" t="s">
        <v>478</v>
      </c>
      <c r="R100" s="91">
        <v>4</v>
      </c>
      <c r="S100" s="91">
        <v>3.5</v>
      </c>
      <c r="T100" s="223">
        <v>3</v>
      </c>
      <c r="U100" s="223">
        <v>2.5</v>
      </c>
      <c r="V100" s="223">
        <v>2</v>
      </c>
      <c r="W100" s="223">
        <v>1.5</v>
      </c>
      <c r="X100" s="223">
        <v>1</v>
      </c>
      <c r="Y100" s="223">
        <v>1</v>
      </c>
      <c r="Z100" s="223">
        <v>0.5</v>
      </c>
      <c r="AA100" s="223">
        <v>2</v>
      </c>
      <c r="AB100" s="223">
        <v>1</v>
      </c>
      <c r="AC100" s="223" t="s">
        <v>451</v>
      </c>
      <c r="AD100" s="223" t="s">
        <v>452</v>
      </c>
      <c r="AE100" s="223">
        <v>1</v>
      </c>
      <c r="AF100" s="223">
        <v>0.5</v>
      </c>
      <c r="AG100" s="223" t="s">
        <v>451</v>
      </c>
      <c r="AH100" s="223" t="s">
        <v>451</v>
      </c>
      <c r="AI100" s="223" t="s">
        <v>451</v>
      </c>
      <c r="AJ100" s="223">
        <v>1</v>
      </c>
      <c r="AK100" s="223">
        <v>3</v>
      </c>
      <c r="AL100" s="224">
        <v>2</v>
      </c>
      <c r="AM100" s="224">
        <v>1</v>
      </c>
      <c r="AN100" s="224">
        <v>0.5</v>
      </c>
      <c r="AO100" s="224">
        <v>1</v>
      </c>
      <c r="AP100" s="223">
        <v>0.5</v>
      </c>
      <c r="AQ100" s="223" t="s">
        <v>451</v>
      </c>
      <c r="AR100" s="223" t="s">
        <v>452</v>
      </c>
      <c r="AS100" s="223" t="s">
        <v>451</v>
      </c>
      <c r="AT100" s="223" t="s">
        <v>451</v>
      </c>
      <c r="AU100" s="223">
        <v>1</v>
      </c>
      <c r="AV100" s="223">
        <v>1</v>
      </c>
      <c r="AW100" s="223">
        <v>0.5</v>
      </c>
      <c r="AX100" s="223" t="s">
        <v>451</v>
      </c>
      <c r="AY100" s="223">
        <v>1</v>
      </c>
      <c r="AZ100" s="223" t="s">
        <v>451</v>
      </c>
      <c r="BA100" s="223" t="s">
        <v>451</v>
      </c>
      <c r="BB100" s="223">
        <f t="shared" si="1"/>
        <v>36</v>
      </c>
    </row>
    <row r="101" spans="1:54">
      <c r="A101" s="225" t="s">
        <v>479</v>
      </c>
      <c r="B101" s="225"/>
      <c r="C101" s="441" t="s">
        <v>480</v>
      </c>
      <c r="D101" s="441"/>
      <c r="E101" s="204" t="s">
        <v>464</v>
      </c>
      <c r="P101" s="440"/>
      <c r="Q101" s="222" t="s">
        <v>481</v>
      </c>
      <c r="R101" s="91">
        <v>4</v>
      </c>
      <c r="S101" s="91">
        <v>3.5</v>
      </c>
      <c r="T101" s="223">
        <v>3</v>
      </c>
      <c r="U101" s="223">
        <v>2.5</v>
      </c>
      <c r="V101" s="223">
        <v>2</v>
      </c>
      <c r="W101" s="223">
        <v>1.5</v>
      </c>
      <c r="X101" s="223">
        <v>1</v>
      </c>
      <c r="Y101" s="223">
        <v>1</v>
      </c>
      <c r="Z101" s="223">
        <v>0.5</v>
      </c>
      <c r="AA101" s="223">
        <v>2</v>
      </c>
      <c r="AB101" s="223">
        <v>1</v>
      </c>
      <c r="AC101" s="223" t="s">
        <v>451</v>
      </c>
      <c r="AD101" s="223" t="s">
        <v>452</v>
      </c>
      <c r="AE101" s="223">
        <v>1</v>
      </c>
      <c r="AF101" s="223">
        <v>0.5</v>
      </c>
      <c r="AG101" s="223">
        <v>2</v>
      </c>
      <c r="AH101" s="223">
        <v>1.5</v>
      </c>
      <c r="AI101" s="223">
        <v>1</v>
      </c>
      <c r="AJ101" s="223">
        <v>1</v>
      </c>
      <c r="AK101" s="223">
        <v>3</v>
      </c>
      <c r="AL101" s="224">
        <v>2</v>
      </c>
      <c r="AM101" s="224">
        <v>1</v>
      </c>
      <c r="AN101" s="224">
        <v>0.5</v>
      </c>
      <c r="AO101" s="224">
        <v>1</v>
      </c>
      <c r="AP101" s="223">
        <v>0.5</v>
      </c>
      <c r="AQ101" s="223" t="s">
        <v>451</v>
      </c>
      <c r="AR101" s="223" t="s">
        <v>452</v>
      </c>
      <c r="AS101" s="223" t="s">
        <v>451</v>
      </c>
      <c r="AT101" s="223" t="s">
        <v>451</v>
      </c>
      <c r="AU101" s="223">
        <v>1</v>
      </c>
      <c r="AV101" s="223">
        <v>1</v>
      </c>
      <c r="AW101" s="223">
        <v>0.5</v>
      </c>
      <c r="AX101" s="223" t="s">
        <v>451</v>
      </c>
      <c r="AY101" s="223">
        <v>1</v>
      </c>
      <c r="AZ101" s="223" t="s">
        <v>451</v>
      </c>
      <c r="BA101" s="223" t="s">
        <v>451</v>
      </c>
      <c r="BB101" s="223">
        <f t="shared" si="1"/>
        <v>40.5</v>
      </c>
    </row>
    <row r="102" spans="1:54">
      <c r="A102" s="225" t="s">
        <v>482</v>
      </c>
      <c r="B102" s="225"/>
      <c r="C102" s="441" t="s">
        <v>483</v>
      </c>
      <c r="D102" s="441"/>
      <c r="E102" s="204"/>
      <c r="P102" s="440"/>
      <c r="Q102" s="222" t="s">
        <v>484</v>
      </c>
      <c r="R102" s="91">
        <v>4</v>
      </c>
      <c r="S102" s="91">
        <v>3.5</v>
      </c>
      <c r="T102" s="223">
        <v>3</v>
      </c>
      <c r="U102" s="223">
        <v>2.5</v>
      </c>
      <c r="V102" s="223">
        <v>2</v>
      </c>
      <c r="W102" s="223">
        <v>1.5</v>
      </c>
      <c r="X102" s="223">
        <v>1</v>
      </c>
      <c r="Y102" s="223">
        <v>1</v>
      </c>
      <c r="Z102" s="223">
        <v>0.5</v>
      </c>
      <c r="AA102" s="223">
        <v>1</v>
      </c>
      <c r="AB102" s="223">
        <v>0.5</v>
      </c>
      <c r="AC102" s="223" t="s">
        <v>451</v>
      </c>
      <c r="AD102" s="223" t="s">
        <v>452</v>
      </c>
      <c r="AE102" s="223">
        <v>1</v>
      </c>
      <c r="AF102" s="223">
        <v>0.5</v>
      </c>
      <c r="AG102" s="223" t="s">
        <v>451</v>
      </c>
      <c r="AH102" s="223" t="s">
        <v>451</v>
      </c>
      <c r="AI102" s="223" t="s">
        <v>451</v>
      </c>
      <c r="AJ102" s="223">
        <v>1</v>
      </c>
      <c r="AK102" s="223">
        <v>3</v>
      </c>
      <c r="AL102" s="224">
        <v>2</v>
      </c>
      <c r="AM102" s="224">
        <v>1</v>
      </c>
      <c r="AN102" s="224">
        <v>0.5</v>
      </c>
      <c r="AO102" s="224">
        <v>1</v>
      </c>
      <c r="AP102" s="223">
        <v>0.5</v>
      </c>
      <c r="AQ102" s="223">
        <v>2</v>
      </c>
      <c r="AR102" s="223">
        <v>1</v>
      </c>
      <c r="AS102" s="223" t="s">
        <v>451</v>
      </c>
      <c r="AT102" s="223" t="s">
        <v>451</v>
      </c>
      <c r="AU102" s="223">
        <v>1</v>
      </c>
      <c r="AV102" s="223">
        <v>1</v>
      </c>
      <c r="AW102" s="223">
        <v>0.5</v>
      </c>
      <c r="AX102" s="223">
        <v>1</v>
      </c>
      <c r="AY102" s="223">
        <v>1</v>
      </c>
      <c r="AZ102" s="223" t="s">
        <v>451</v>
      </c>
      <c r="BA102" s="223" t="s">
        <v>451</v>
      </c>
      <c r="BB102" s="223">
        <f t="shared" si="1"/>
        <v>38.5</v>
      </c>
    </row>
    <row r="103" spans="1:54">
      <c r="A103" s="226" t="s">
        <v>485</v>
      </c>
      <c r="B103" s="227"/>
      <c r="C103" s="441" t="s">
        <v>486</v>
      </c>
      <c r="D103" s="441"/>
      <c r="E103" s="204"/>
      <c r="P103" s="440"/>
      <c r="Q103" s="222" t="s">
        <v>487</v>
      </c>
      <c r="R103" s="91">
        <v>4</v>
      </c>
      <c r="S103" s="91">
        <v>3.5</v>
      </c>
      <c r="T103" s="223">
        <v>3</v>
      </c>
      <c r="U103" s="223">
        <v>2.5</v>
      </c>
      <c r="V103" s="223">
        <v>2</v>
      </c>
      <c r="W103" s="223">
        <v>1.5</v>
      </c>
      <c r="X103" s="223">
        <v>1</v>
      </c>
      <c r="Y103" s="223">
        <v>1</v>
      </c>
      <c r="Z103" s="223">
        <v>0.5</v>
      </c>
      <c r="AA103" s="223">
        <v>1</v>
      </c>
      <c r="AB103" s="223">
        <v>0.5</v>
      </c>
      <c r="AC103" s="223" t="s">
        <v>451</v>
      </c>
      <c r="AD103" s="223" t="s">
        <v>452</v>
      </c>
      <c r="AE103" s="223">
        <v>1</v>
      </c>
      <c r="AF103" s="223">
        <v>0.5</v>
      </c>
      <c r="AG103" s="223">
        <v>2</v>
      </c>
      <c r="AH103" s="223">
        <v>1.5</v>
      </c>
      <c r="AI103" s="223">
        <v>1</v>
      </c>
      <c r="AJ103" s="223">
        <v>1</v>
      </c>
      <c r="AK103" s="223">
        <v>3</v>
      </c>
      <c r="AL103" s="224">
        <v>2</v>
      </c>
      <c r="AM103" s="224">
        <v>1</v>
      </c>
      <c r="AN103" s="224">
        <v>0.5</v>
      </c>
      <c r="AO103" s="224">
        <v>1</v>
      </c>
      <c r="AP103" s="223">
        <v>0.5</v>
      </c>
      <c r="AQ103" s="223">
        <v>2</v>
      </c>
      <c r="AR103" s="223">
        <v>1</v>
      </c>
      <c r="AS103" s="223" t="s">
        <v>451</v>
      </c>
      <c r="AT103" s="223" t="s">
        <v>451</v>
      </c>
      <c r="AU103" s="223">
        <v>1</v>
      </c>
      <c r="AV103" s="223">
        <v>1</v>
      </c>
      <c r="AW103" s="223">
        <v>0.5</v>
      </c>
      <c r="AX103" s="223">
        <v>1</v>
      </c>
      <c r="AY103" s="223">
        <v>1</v>
      </c>
      <c r="AZ103" s="223" t="s">
        <v>451</v>
      </c>
      <c r="BA103" s="223" t="s">
        <v>451</v>
      </c>
      <c r="BB103" s="223">
        <f t="shared" si="1"/>
        <v>43</v>
      </c>
    </row>
    <row r="104" spans="1:54">
      <c r="A104" s="226" t="s">
        <v>488</v>
      </c>
      <c r="B104" s="227"/>
      <c r="C104" s="441"/>
      <c r="D104" s="441"/>
      <c r="E104" s="204"/>
      <c r="P104" s="440"/>
      <c r="Q104" s="222" t="s">
        <v>489</v>
      </c>
      <c r="R104" s="91">
        <v>4</v>
      </c>
      <c r="S104" s="91">
        <v>3.5</v>
      </c>
      <c r="T104" s="223">
        <v>3</v>
      </c>
      <c r="U104" s="223">
        <v>2.5</v>
      </c>
      <c r="V104" s="223">
        <v>2</v>
      </c>
      <c r="W104" s="223">
        <v>1.5</v>
      </c>
      <c r="X104" s="223">
        <v>1</v>
      </c>
      <c r="Y104" s="223">
        <v>1</v>
      </c>
      <c r="Z104" s="223">
        <v>0.5</v>
      </c>
      <c r="AA104" s="223">
        <v>2</v>
      </c>
      <c r="AB104" s="223">
        <v>1</v>
      </c>
      <c r="AC104" s="223" t="s">
        <v>451</v>
      </c>
      <c r="AD104" s="223" t="s">
        <v>452</v>
      </c>
      <c r="AE104" s="223">
        <v>1</v>
      </c>
      <c r="AF104" s="223">
        <v>0.5</v>
      </c>
      <c r="AG104" s="223" t="s">
        <v>451</v>
      </c>
      <c r="AH104" s="223" t="s">
        <v>451</v>
      </c>
      <c r="AI104" s="223" t="s">
        <v>451</v>
      </c>
      <c r="AJ104" s="223">
        <v>1</v>
      </c>
      <c r="AK104" s="223">
        <v>3</v>
      </c>
      <c r="AL104" s="224">
        <v>2</v>
      </c>
      <c r="AM104" s="224">
        <v>1</v>
      </c>
      <c r="AN104" s="224">
        <v>0.5</v>
      </c>
      <c r="AO104" s="224">
        <v>1</v>
      </c>
      <c r="AP104" s="223">
        <v>0.5</v>
      </c>
      <c r="AQ104" s="223">
        <v>2</v>
      </c>
      <c r="AR104" s="223">
        <v>1</v>
      </c>
      <c r="AS104" s="223" t="s">
        <v>451</v>
      </c>
      <c r="AT104" s="223" t="s">
        <v>451</v>
      </c>
      <c r="AU104" s="223">
        <v>1</v>
      </c>
      <c r="AV104" s="223">
        <v>1</v>
      </c>
      <c r="AW104" s="223">
        <v>0.5</v>
      </c>
      <c r="AX104" s="223" t="s">
        <v>451</v>
      </c>
      <c r="AY104" s="223">
        <v>1</v>
      </c>
      <c r="AZ104" s="223" t="s">
        <v>451</v>
      </c>
      <c r="BA104" s="223" t="s">
        <v>451</v>
      </c>
      <c r="BB104" s="223">
        <f t="shared" si="1"/>
        <v>39</v>
      </c>
    </row>
    <row r="105" spans="1:54">
      <c r="A105" s="226"/>
      <c r="B105" s="227"/>
      <c r="C105" s="441"/>
      <c r="D105" s="441"/>
      <c r="E105" s="204"/>
      <c r="P105" s="433"/>
      <c r="Q105" s="222" t="s">
        <v>490</v>
      </c>
      <c r="R105" s="91">
        <v>4</v>
      </c>
      <c r="S105" s="91">
        <v>3.5</v>
      </c>
      <c r="T105" s="223">
        <v>3</v>
      </c>
      <c r="U105" s="223">
        <v>2.5</v>
      </c>
      <c r="V105" s="223">
        <v>2</v>
      </c>
      <c r="W105" s="223">
        <v>1.5</v>
      </c>
      <c r="X105" s="223">
        <v>1</v>
      </c>
      <c r="Y105" s="223">
        <v>1</v>
      </c>
      <c r="Z105" s="223">
        <v>0.5</v>
      </c>
      <c r="AA105" s="223">
        <v>2</v>
      </c>
      <c r="AB105" s="223">
        <v>1</v>
      </c>
      <c r="AC105" s="223" t="s">
        <v>451</v>
      </c>
      <c r="AD105" s="223" t="s">
        <v>452</v>
      </c>
      <c r="AE105" s="223">
        <v>1</v>
      </c>
      <c r="AF105" s="223">
        <v>0.5</v>
      </c>
      <c r="AG105" s="223">
        <v>2</v>
      </c>
      <c r="AH105" s="223">
        <v>1.5</v>
      </c>
      <c r="AI105" s="223">
        <v>1</v>
      </c>
      <c r="AJ105" s="223">
        <v>1</v>
      </c>
      <c r="AK105" s="223">
        <v>3</v>
      </c>
      <c r="AL105" s="224">
        <v>2</v>
      </c>
      <c r="AM105" s="224">
        <v>1</v>
      </c>
      <c r="AN105" s="224">
        <v>0.5</v>
      </c>
      <c r="AO105" s="224">
        <v>1</v>
      </c>
      <c r="AP105" s="223">
        <v>0.5</v>
      </c>
      <c r="AQ105" s="223">
        <v>2</v>
      </c>
      <c r="AR105" s="223">
        <v>1</v>
      </c>
      <c r="AS105" s="223" t="s">
        <v>451</v>
      </c>
      <c r="AT105" s="223" t="s">
        <v>451</v>
      </c>
      <c r="AU105" s="223">
        <v>1</v>
      </c>
      <c r="AV105" s="223">
        <v>1</v>
      </c>
      <c r="AW105" s="223">
        <v>0.5</v>
      </c>
      <c r="AX105" s="223" t="s">
        <v>451</v>
      </c>
      <c r="AY105" s="223">
        <v>1</v>
      </c>
      <c r="AZ105" s="223" t="s">
        <v>451</v>
      </c>
      <c r="BA105" s="223" t="s">
        <v>451</v>
      </c>
      <c r="BB105" s="223">
        <f t="shared" si="1"/>
        <v>43.5</v>
      </c>
    </row>
    <row r="106" spans="1:54" ht="11.25" customHeight="1">
      <c r="P106" s="432" t="s">
        <v>491</v>
      </c>
      <c r="Q106" s="222" t="s">
        <v>492</v>
      </c>
      <c r="R106" s="91" t="s">
        <v>452</v>
      </c>
      <c r="S106" s="91" t="s">
        <v>452</v>
      </c>
      <c r="T106" s="223">
        <v>3</v>
      </c>
      <c r="U106" s="223">
        <v>2.5</v>
      </c>
      <c r="V106" s="223">
        <v>2</v>
      </c>
      <c r="W106" s="223">
        <v>1.5</v>
      </c>
      <c r="X106" s="223">
        <v>1</v>
      </c>
      <c r="Y106" s="228">
        <v>2</v>
      </c>
      <c r="Z106" s="228">
        <v>1</v>
      </c>
      <c r="AA106" s="228">
        <v>2</v>
      </c>
      <c r="AB106" s="228">
        <v>1</v>
      </c>
      <c r="AC106" s="228" t="s">
        <v>451</v>
      </c>
      <c r="AD106" s="223" t="s">
        <v>452</v>
      </c>
      <c r="AE106" s="228" t="s">
        <v>451</v>
      </c>
      <c r="AF106" s="228" t="s">
        <v>451</v>
      </c>
      <c r="AG106" s="228" t="s">
        <v>451</v>
      </c>
      <c r="AH106" s="223" t="s">
        <v>451</v>
      </c>
      <c r="AI106" s="223" t="s">
        <v>451</v>
      </c>
      <c r="AJ106" s="228" t="s">
        <v>451</v>
      </c>
      <c r="AK106" s="228" t="s">
        <v>451</v>
      </c>
      <c r="AL106" s="228" t="s">
        <v>451</v>
      </c>
      <c r="AM106" s="228" t="s">
        <v>451</v>
      </c>
      <c r="AN106" s="228" t="s">
        <v>451</v>
      </c>
      <c r="AO106" s="228" t="s">
        <v>451</v>
      </c>
      <c r="AP106" s="228" t="s">
        <v>451</v>
      </c>
      <c r="AQ106" s="228">
        <v>3</v>
      </c>
      <c r="AR106" s="228">
        <v>1.5</v>
      </c>
      <c r="AS106" s="228" t="s">
        <v>451</v>
      </c>
      <c r="AT106" s="228" t="s">
        <v>451</v>
      </c>
      <c r="AU106" s="228">
        <v>1</v>
      </c>
      <c r="AV106" s="228">
        <v>1</v>
      </c>
      <c r="AW106" s="223">
        <v>0.5</v>
      </c>
      <c r="AX106" s="228">
        <v>1</v>
      </c>
      <c r="AY106" s="228" t="s">
        <v>451</v>
      </c>
      <c r="AZ106" s="223" t="s">
        <v>451</v>
      </c>
      <c r="BA106" s="223" t="s">
        <v>451</v>
      </c>
      <c r="BB106" s="223">
        <f t="shared" si="1"/>
        <v>24</v>
      </c>
    </row>
    <row r="107" spans="1:54">
      <c r="P107" s="440"/>
      <c r="Q107" s="222" t="s">
        <v>493</v>
      </c>
      <c r="R107" s="91" t="s">
        <v>452</v>
      </c>
      <c r="S107" s="91" t="s">
        <v>452</v>
      </c>
      <c r="T107" s="223">
        <v>3</v>
      </c>
      <c r="U107" s="223">
        <v>2.5</v>
      </c>
      <c r="V107" s="223">
        <v>2</v>
      </c>
      <c r="W107" s="223">
        <v>1.5</v>
      </c>
      <c r="X107" s="223">
        <v>1</v>
      </c>
      <c r="Y107" s="228">
        <v>2</v>
      </c>
      <c r="Z107" s="228">
        <v>1</v>
      </c>
      <c r="AA107" s="228">
        <v>3</v>
      </c>
      <c r="AB107" s="228">
        <v>1.5</v>
      </c>
      <c r="AC107" s="228" t="s">
        <v>451</v>
      </c>
      <c r="AD107" s="223" t="s">
        <v>452</v>
      </c>
      <c r="AE107" s="228" t="s">
        <v>451</v>
      </c>
      <c r="AF107" s="228" t="s">
        <v>451</v>
      </c>
      <c r="AG107" s="228" t="s">
        <v>451</v>
      </c>
      <c r="AH107" s="223" t="s">
        <v>451</v>
      </c>
      <c r="AI107" s="223" t="s">
        <v>451</v>
      </c>
      <c r="AJ107" s="228" t="s">
        <v>451</v>
      </c>
      <c r="AK107" s="228" t="s">
        <v>451</v>
      </c>
      <c r="AL107" s="228" t="s">
        <v>451</v>
      </c>
      <c r="AM107" s="228" t="s">
        <v>451</v>
      </c>
      <c r="AN107" s="228" t="s">
        <v>451</v>
      </c>
      <c r="AO107" s="228" t="s">
        <v>451</v>
      </c>
      <c r="AP107" s="228" t="s">
        <v>451</v>
      </c>
      <c r="AQ107" s="228">
        <v>3</v>
      </c>
      <c r="AR107" s="228">
        <v>1.5</v>
      </c>
      <c r="AS107" s="228" t="s">
        <v>451</v>
      </c>
      <c r="AT107" s="228" t="s">
        <v>451</v>
      </c>
      <c r="AU107" s="228">
        <v>1</v>
      </c>
      <c r="AV107" s="228">
        <v>1</v>
      </c>
      <c r="AW107" s="223">
        <v>0.5</v>
      </c>
      <c r="AX107" s="228" t="s">
        <v>451</v>
      </c>
      <c r="AY107" s="228" t="s">
        <v>451</v>
      </c>
      <c r="AZ107" s="223" t="s">
        <v>451</v>
      </c>
      <c r="BA107" s="223" t="s">
        <v>451</v>
      </c>
      <c r="BB107" s="223">
        <f t="shared" si="1"/>
        <v>24.5</v>
      </c>
    </row>
    <row r="108" spans="1:54">
      <c r="A108" s="446" t="s">
        <v>494</v>
      </c>
      <c r="B108" s="447"/>
      <c r="P108" s="440"/>
      <c r="Q108" s="222" t="s">
        <v>495</v>
      </c>
      <c r="R108" s="91" t="s">
        <v>452</v>
      </c>
      <c r="S108" s="91" t="s">
        <v>452</v>
      </c>
      <c r="T108" s="223">
        <v>3</v>
      </c>
      <c r="U108" s="223">
        <v>2.5</v>
      </c>
      <c r="V108" s="223">
        <v>2</v>
      </c>
      <c r="W108" s="223">
        <v>1.5</v>
      </c>
      <c r="X108" s="223">
        <v>1</v>
      </c>
      <c r="Y108" s="228">
        <v>2</v>
      </c>
      <c r="Z108" s="228">
        <v>1</v>
      </c>
      <c r="AA108" s="228">
        <v>2</v>
      </c>
      <c r="AB108" s="228">
        <v>1</v>
      </c>
      <c r="AC108" s="228" t="s">
        <v>451</v>
      </c>
      <c r="AD108" s="223" t="s">
        <v>452</v>
      </c>
      <c r="AE108" s="228" t="s">
        <v>451</v>
      </c>
      <c r="AF108" s="228" t="s">
        <v>451</v>
      </c>
      <c r="AG108" s="228" t="s">
        <v>451</v>
      </c>
      <c r="AH108" s="223" t="s">
        <v>451</v>
      </c>
      <c r="AI108" s="223" t="s">
        <v>451</v>
      </c>
      <c r="AJ108" s="228" t="s">
        <v>451</v>
      </c>
      <c r="AK108" s="228" t="s">
        <v>451</v>
      </c>
      <c r="AL108" s="228" t="s">
        <v>451</v>
      </c>
      <c r="AM108" s="228">
        <v>1</v>
      </c>
      <c r="AN108" s="228">
        <v>0.5</v>
      </c>
      <c r="AO108" s="228">
        <v>1</v>
      </c>
      <c r="AP108" s="228" t="s">
        <v>451</v>
      </c>
      <c r="AQ108" s="228">
        <v>3</v>
      </c>
      <c r="AR108" s="228">
        <v>1.5</v>
      </c>
      <c r="AS108" s="228" t="s">
        <v>451</v>
      </c>
      <c r="AT108" s="228" t="s">
        <v>451</v>
      </c>
      <c r="AU108" s="228">
        <v>1</v>
      </c>
      <c r="AV108" s="228">
        <v>1</v>
      </c>
      <c r="AW108" s="223">
        <v>0.5</v>
      </c>
      <c r="AX108" s="228">
        <v>1</v>
      </c>
      <c r="AY108" s="228" t="s">
        <v>451</v>
      </c>
      <c r="AZ108" s="223" t="s">
        <v>451</v>
      </c>
      <c r="BA108" s="223" t="s">
        <v>451</v>
      </c>
      <c r="BB108" s="223">
        <f t="shared" si="1"/>
        <v>26.5</v>
      </c>
    </row>
    <row r="109" spans="1:54">
      <c r="A109" s="430" t="s">
        <v>496</v>
      </c>
      <c r="B109" s="441"/>
      <c r="C109" s="441" t="s">
        <v>497</v>
      </c>
      <c r="D109" s="441"/>
      <c r="E109" s="441" t="s">
        <v>458</v>
      </c>
      <c r="F109" s="441"/>
      <c r="G109" s="426" t="s">
        <v>343</v>
      </c>
      <c r="H109" s="448"/>
      <c r="I109" s="229" t="s">
        <v>367</v>
      </c>
      <c r="J109" s="441" t="s">
        <v>368</v>
      </c>
      <c r="K109" s="441"/>
      <c r="L109" s="229" t="s">
        <v>369</v>
      </c>
      <c r="P109" s="433"/>
      <c r="Q109" s="222" t="s">
        <v>498</v>
      </c>
      <c r="R109" s="91" t="s">
        <v>452</v>
      </c>
      <c r="S109" s="91" t="s">
        <v>452</v>
      </c>
      <c r="T109" s="223">
        <v>3</v>
      </c>
      <c r="U109" s="223">
        <v>2.5</v>
      </c>
      <c r="V109" s="223">
        <v>2</v>
      </c>
      <c r="W109" s="223">
        <v>1.5</v>
      </c>
      <c r="X109" s="223">
        <v>1</v>
      </c>
      <c r="Y109" s="228">
        <v>2</v>
      </c>
      <c r="Z109" s="228">
        <v>1</v>
      </c>
      <c r="AA109" s="228">
        <v>3</v>
      </c>
      <c r="AB109" s="228">
        <v>1.5</v>
      </c>
      <c r="AC109" s="228" t="s">
        <v>451</v>
      </c>
      <c r="AD109" s="223" t="s">
        <v>452</v>
      </c>
      <c r="AE109" s="228" t="s">
        <v>451</v>
      </c>
      <c r="AF109" s="228" t="s">
        <v>451</v>
      </c>
      <c r="AG109" s="228" t="s">
        <v>451</v>
      </c>
      <c r="AH109" s="223" t="s">
        <v>451</v>
      </c>
      <c r="AI109" s="223" t="s">
        <v>451</v>
      </c>
      <c r="AJ109" s="228" t="s">
        <v>451</v>
      </c>
      <c r="AK109" s="228" t="s">
        <v>451</v>
      </c>
      <c r="AL109" s="228" t="s">
        <v>451</v>
      </c>
      <c r="AM109" s="228">
        <v>1</v>
      </c>
      <c r="AN109" s="228">
        <v>0.5</v>
      </c>
      <c r="AO109" s="228">
        <v>1</v>
      </c>
      <c r="AP109" s="228" t="s">
        <v>451</v>
      </c>
      <c r="AQ109" s="228">
        <v>3</v>
      </c>
      <c r="AR109" s="228">
        <v>1.5</v>
      </c>
      <c r="AS109" s="228" t="s">
        <v>451</v>
      </c>
      <c r="AT109" s="228" t="s">
        <v>451</v>
      </c>
      <c r="AU109" s="228">
        <v>1</v>
      </c>
      <c r="AV109" s="228">
        <v>1</v>
      </c>
      <c r="AW109" s="223">
        <v>0.5</v>
      </c>
      <c r="AX109" s="228" t="s">
        <v>451</v>
      </c>
      <c r="AY109" s="228" t="s">
        <v>451</v>
      </c>
      <c r="AZ109" s="223" t="s">
        <v>451</v>
      </c>
      <c r="BA109" s="223" t="s">
        <v>451</v>
      </c>
      <c r="BB109" s="223">
        <f t="shared" si="1"/>
        <v>27</v>
      </c>
    </row>
    <row r="110" spans="1:54" ht="12.75" customHeight="1">
      <c r="A110" s="444" t="s">
        <v>499</v>
      </c>
      <c r="B110" s="444"/>
      <c r="C110" s="441" t="s">
        <v>500</v>
      </c>
      <c r="D110" s="441"/>
      <c r="E110" s="449" t="s">
        <v>501</v>
      </c>
      <c r="F110" s="450"/>
      <c r="G110" s="430"/>
      <c r="H110" s="430"/>
      <c r="I110" s="230"/>
      <c r="J110" s="453"/>
      <c r="K110" s="452"/>
      <c r="L110" s="231" t="s">
        <v>502</v>
      </c>
      <c r="P110" s="432" t="s">
        <v>503</v>
      </c>
      <c r="Q110" s="222" t="s">
        <v>504</v>
      </c>
      <c r="R110" s="91" t="s">
        <v>452</v>
      </c>
      <c r="S110" s="91" t="s">
        <v>452</v>
      </c>
      <c r="T110" s="223">
        <v>3</v>
      </c>
      <c r="U110" s="223">
        <v>2.5</v>
      </c>
      <c r="V110" s="223">
        <v>2</v>
      </c>
      <c r="W110" s="223">
        <v>1.5</v>
      </c>
      <c r="X110" s="223">
        <v>1</v>
      </c>
      <c r="Y110" s="223">
        <v>2</v>
      </c>
      <c r="Z110" s="223">
        <v>1</v>
      </c>
      <c r="AA110" s="223">
        <v>2</v>
      </c>
      <c r="AB110" s="223">
        <v>1</v>
      </c>
      <c r="AC110" s="223" t="s">
        <v>451</v>
      </c>
      <c r="AD110" s="223" t="s">
        <v>452</v>
      </c>
      <c r="AE110" s="223" t="s">
        <v>451</v>
      </c>
      <c r="AF110" s="223" t="s">
        <v>451</v>
      </c>
      <c r="AG110" s="223" t="s">
        <v>451</v>
      </c>
      <c r="AH110" s="223" t="s">
        <v>451</v>
      </c>
      <c r="AI110" s="223" t="s">
        <v>451</v>
      </c>
      <c r="AJ110" s="228" t="s">
        <v>451</v>
      </c>
      <c r="AK110" s="223" t="s">
        <v>451</v>
      </c>
      <c r="AL110" s="228" t="s">
        <v>451</v>
      </c>
      <c r="AM110" s="228" t="s">
        <v>451</v>
      </c>
      <c r="AN110" s="228" t="s">
        <v>451</v>
      </c>
      <c r="AO110" s="228" t="s">
        <v>451</v>
      </c>
      <c r="AP110" s="223" t="s">
        <v>451</v>
      </c>
      <c r="AQ110" s="223">
        <v>1</v>
      </c>
      <c r="AR110" s="223">
        <v>0.5</v>
      </c>
      <c r="AS110" s="223">
        <v>2</v>
      </c>
      <c r="AT110" s="223">
        <v>1</v>
      </c>
      <c r="AU110" s="228">
        <v>1</v>
      </c>
      <c r="AV110" s="223">
        <v>1</v>
      </c>
      <c r="AW110" s="223">
        <v>0.5</v>
      </c>
      <c r="AX110" s="223">
        <v>1</v>
      </c>
      <c r="AY110" s="223" t="s">
        <v>451</v>
      </c>
      <c r="AZ110" s="223" t="s">
        <v>451</v>
      </c>
      <c r="BA110" s="223" t="s">
        <v>451</v>
      </c>
      <c r="BB110" s="223">
        <f t="shared" si="1"/>
        <v>24</v>
      </c>
    </row>
    <row r="111" spans="1:54">
      <c r="A111" s="444"/>
      <c r="B111" s="444"/>
      <c r="C111" s="441" t="s">
        <v>359</v>
      </c>
      <c r="D111" s="441"/>
      <c r="E111" s="442" t="s">
        <v>358</v>
      </c>
      <c r="F111" s="443"/>
      <c r="G111" s="430"/>
      <c r="H111" s="430"/>
      <c r="I111" s="230"/>
      <c r="J111" s="444"/>
      <c r="K111" s="444"/>
      <c r="L111" s="231" t="s">
        <v>506</v>
      </c>
      <c r="P111" s="440"/>
      <c r="Q111" s="222" t="s">
        <v>507</v>
      </c>
      <c r="R111" s="91" t="s">
        <v>452</v>
      </c>
      <c r="S111" s="91" t="s">
        <v>452</v>
      </c>
      <c r="T111" s="223">
        <v>3</v>
      </c>
      <c r="U111" s="223">
        <v>2.5</v>
      </c>
      <c r="V111" s="223">
        <v>2</v>
      </c>
      <c r="W111" s="223">
        <v>1.5</v>
      </c>
      <c r="X111" s="223">
        <v>1</v>
      </c>
      <c r="Y111" s="223">
        <v>2</v>
      </c>
      <c r="Z111" s="223">
        <v>1</v>
      </c>
      <c r="AA111" s="223">
        <v>3</v>
      </c>
      <c r="AB111" s="223">
        <v>1.5</v>
      </c>
      <c r="AC111" s="223" t="s">
        <v>451</v>
      </c>
      <c r="AD111" s="223" t="s">
        <v>452</v>
      </c>
      <c r="AE111" s="223" t="s">
        <v>451</v>
      </c>
      <c r="AF111" s="223" t="s">
        <v>451</v>
      </c>
      <c r="AG111" s="223" t="s">
        <v>451</v>
      </c>
      <c r="AH111" s="223" t="s">
        <v>451</v>
      </c>
      <c r="AI111" s="223" t="s">
        <v>451</v>
      </c>
      <c r="AJ111" s="228" t="s">
        <v>451</v>
      </c>
      <c r="AK111" s="223" t="s">
        <v>451</v>
      </c>
      <c r="AL111" s="228" t="s">
        <v>451</v>
      </c>
      <c r="AM111" s="228" t="s">
        <v>451</v>
      </c>
      <c r="AN111" s="228" t="s">
        <v>451</v>
      </c>
      <c r="AO111" s="228" t="s">
        <v>451</v>
      </c>
      <c r="AP111" s="223" t="s">
        <v>451</v>
      </c>
      <c r="AQ111" s="223">
        <v>1</v>
      </c>
      <c r="AR111" s="223">
        <v>0.5</v>
      </c>
      <c r="AS111" s="223">
        <v>2</v>
      </c>
      <c r="AT111" s="223">
        <v>1</v>
      </c>
      <c r="AU111" s="228">
        <v>1</v>
      </c>
      <c r="AV111" s="223">
        <v>1</v>
      </c>
      <c r="AW111" s="223">
        <v>0.5</v>
      </c>
      <c r="AX111" s="223" t="s">
        <v>451</v>
      </c>
      <c r="AY111" s="223" t="s">
        <v>451</v>
      </c>
      <c r="AZ111" s="223" t="s">
        <v>451</v>
      </c>
      <c r="BA111" s="223" t="s">
        <v>451</v>
      </c>
      <c r="BB111" s="223">
        <f t="shared" si="1"/>
        <v>24.5</v>
      </c>
    </row>
    <row r="112" spans="1:54">
      <c r="A112" s="445" t="s">
        <v>508</v>
      </c>
      <c r="B112" s="444"/>
      <c r="C112" s="441" t="s">
        <v>500</v>
      </c>
      <c r="D112" s="441"/>
      <c r="E112" s="449" t="s">
        <v>509</v>
      </c>
      <c r="F112" s="450"/>
      <c r="G112" s="430"/>
      <c r="H112" s="430"/>
      <c r="I112" s="230"/>
      <c r="J112" s="451"/>
      <c r="K112" s="452"/>
      <c r="L112" s="231" t="s">
        <v>510</v>
      </c>
      <c r="P112" s="440"/>
      <c r="Q112" s="222" t="s">
        <v>511</v>
      </c>
      <c r="R112" s="91" t="s">
        <v>452</v>
      </c>
      <c r="S112" s="91" t="s">
        <v>452</v>
      </c>
      <c r="T112" s="223">
        <v>3</v>
      </c>
      <c r="U112" s="223">
        <v>2.5</v>
      </c>
      <c r="V112" s="223">
        <v>2</v>
      </c>
      <c r="W112" s="223">
        <v>1.5</v>
      </c>
      <c r="X112" s="223">
        <v>1</v>
      </c>
      <c r="Y112" s="223">
        <v>2</v>
      </c>
      <c r="Z112" s="223">
        <v>1</v>
      </c>
      <c r="AA112" s="223">
        <v>2</v>
      </c>
      <c r="AB112" s="223">
        <v>1</v>
      </c>
      <c r="AC112" s="223" t="s">
        <v>451</v>
      </c>
      <c r="AD112" s="223" t="s">
        <v>452</v>
      </c>
      <c r="AE112" s="223" t="s">
        <v>451</v>
      </c>
      <c r="AF112" s="223" t="s">
        <v>451</v>
      </c>
      <c r="AG112" s="223" t="s">
        <v>451</v>
      </c>
      <c r="AH112" s="223" t="s">
        <v>451</v>
      </c>
      <c r="AI112" s="223" t="s">
        <v>451</v>
      </c>
      <c r="AJ112" s="228" t="s">
        <v>451</v>
      </c>
      <c r="AK112" s="228" t="s">
        <v>451</v>
      </c>
      <c r="AL112" s="228" t="s">
        <v>451</v>
      </c>
      <c r="AM112" s="223">
        <v>1</v>
      </c>
      <c r="AN112" s="223">
        <v>0.5</v>
      </c>
      <c r="AO112" s="223">
        <v>1</v>
      </c>
      <c r="AP112" s="223" t="s">
        <v>451</v>
      </c>
      <c r="AQ112" s="223">
        <v>1</v>
      </c>
      <c r="AR112" s="223">
        <v>0.5</v>
      </c>
      <c r="AS112" s="223">
        <v>2</v>
      </c>
      <c r="AT112" s="223">
        <v>1</v>
      </c>
      <c r="AU112" s="228">
        <v>1</v>
      </c>
      <c r="AV112" s="223">
        <v>1</v>
      </c>
      <c r="AW112" s="223">
        <v>0.5</v>
      </c>
      <c r="AX112" s="223">
        <v>1</v>
      </c>
      <c r="AY112" s="223" t="s">
        <v>451</v>
      </c>
      <c r="AZ112" s="223" t="s">
        <v>451</v>
      </c>
      <c r="BA112" s="223" t="s">
        <v>451</v>
      </c>
      <c r="BB112" s="223">
        <f t="shared" si="1"/>
        <v>26.5</v>
      </c>
    </row>
    <row r="113" spans="1:54">
      <c r="A113" s="444"/>
      <c r="B113" s="444"/>
      <c r="C113" s="441" t="s">
        <v>359</v>
      </c>
      <c r="D113" s="441"/>
      <c r="E113" s="442" t="s">
        <v>361</v>
      </c>
      <c r="F113" s="443"/>
      <c r="G113" s="430"/>
      <c r="H113" s="430"/>
      <c r="I113" s="230"/>
      <c r="J113" s="451"/>
      <c r="K113" s="452"/>
      <c r="L113" s="231" t="s">
        <v>513</v>
      </c>
      <c r="P113" s="433"/>
      <c r="Q113" s="222" t="s">
        <v>514</v>
      </c>
      <c r="R113" s="91" t="s">
        <v>452</v>
      </c>
      <c r="S113" s="91" t="s">
        <v>452</v>
      </c>
      <c r="T113" s="223">
        <v>3</v>
      </c>
      <c r="U113" s="223">
        <v>2.5</v>
      </c>
      <c r="V113" s="223">
        <v>2</v>
      </c>
      <c r="W113" s="223">
        <v>1.5</v>
      </c>
      <c r="X113" s="223">
        <v>1</v>
      </c>
      <c r="Y113" s="223">
        <v>2</v>
      </c>
      <c r="Z113" s="223">
        <v>1</v>
      </c>
      <c r="AA113" s="223">
        <v>3</v>
      </c>
      <c r="AB113" s="223">
        <v>1.5</v>
      </c>
      <c r="AC113" s="223" t="s">
        <v>451</v>
      </c>
      <c r="AD113" s="223" t="s">
        <v>452</v>
      </c>
      <c r="AE113" s="223" t="s">
        <v>451</v>
      </c>
      <c r="AF113" s="223" t="s">
        <v>451</v>
      </c>
      <c r="AG113" s="223" t="s">
        <v>451</v>
      </c>
      <c r="AH113" s="223" t="s">
        <v>451</v>
      </c>
      <c r="AI113" s="223" t="s">
        <v>451</v>
      </c>
      <c r="AJ113" s="228" t="s">
        <v>451</v>
      </c>
      <c r="AK113" s="228" t="s">
        <v>451</v>
      </c>
      <c r="AL113" s="228" t="s">
        <v>451</v>
      </c>
      <c r="AM113" s="223">
        <v>1</v>
      </c>
      <c r="AN113" s="223">
        <v>0.5</v>
      </c>
      <c r="AO113" s="223">
        <v>1</v>
      </c>
      <c r="AP113" s="223" t="s">
        <v>451</v>
      </c>
      <c r="AQ113" s="223">
        <v>1</v>
      </c>
      <c r="AR113" s="223">
        <v>0.5</v>
      </c>
      <c r="AS113" s="223">
        <v>2</v>
      </c>
      <c r="AT113" s="223">
        <v>1</v>
      </c>
      <c r="AU113" s="228">
        <v>1</v>
      </c>
      <c r="AV113" s="223">
        <v>1</v>
      </c>
      <c r="AW113" s="223">
        <v>0.5</v>
      </c>
      <c r="AX113" s="223" t="s">
        <v>451</v>
      </c>
      <c r="AY113" s="223" t="s">
        <v>451</v>
      </c>
      <c r="AZ113" s="223" t="s">
        <v>451</v>
      </c>
      <c r="BA113" s="223" t="s">
        <v>451</v>
      </c>
      <c r="BB113" s="223">
        <f t="shared" si="1"/>
        <v>27</v>
      </c>
    </row>
    <row r="114" spans="1:54" ht="21.75" customHeight="1">
      <c r="A114" s="445" t="s">
        <v>515</v>
      </c>
      <c r="B114" s="444"/>
      <c r="C114" s="441" t="s">
        <v>500</v>
      </c>
      <c r="D114" s="441"/>
      <c r="E114" s="449" t="s">
        <v>364</v>
      </c>
      <c r="F114" s="450"/>
      <c r="G114" s="430"/>
      <c r="H114" s="430"/>
      <c r="I114" s="230"/>
      <c r="J114" s="451"/>
      <c r="K114" s="452"/>
      <c r="L114" s="231" t="s">
        <v>517</v>
      </c>
      <c r="P114" s="454" t="s">
        <v>707</v>
      </c>
      <c r="Q114" s="222" t="s">
        <v>708</v>
      </c>
      <c r="R114" s="91" t="s">
        <v>452</v>
      </c>
      <c r="S114" s="91" t="s">
        <v>452</v>
      </c>
      <c r="T114" s="223">
        <v>3</v>
      </c>
      <c r="U114" s="223">
        <v>2.5</v>
      </c>
      <c r="V114" s="223">
        <v>2</v>
      </c>
      <c r="W114" s="223">
        <v>1.5</v>
      </c>
      <c r="X114" s="223">
        <v>1</v>
      </c>
      <c r="Y114" s="223">
        <v>3</v>
      </c>
      <c r="Z114" s="223">
        <v>1.5</v>
      </c>
      <c r="AA114" s="223">
        <v>3</v>
      </c>
      <c r="AB114" s="223">
        <v>1.5</v>
      </c>
      <c r="AC114" s="223" t="s">
        <v>451</v>
      </c>
      <c r="AD114" s="223" t="s">
        <v>452</v>
      </c>
      <c r="AE114" s="223" t="s">
        <v>451</v>
      </c>
      <c r="AF114" s="223" t="s">
        <v>451</v>
      </c>
      <c r="AG114" s="223" t="s">
        <v>451</v>
      </c>
      <c r="AH114" s="223" t="s">
        <v>451</v>
      </c>
      <c r="AI114" s="223" t="s">
        <v>451</v>
      </c>
      <c r="AJ114" s="223" t="s">
        <v>451</v>
      </c>
      <c r="AK114" s="223" t="s">
        <v>451</v>
      </c>
      <c r="AL114" s="228" t="s">
        <v>451</v>
      </c>
      <c r="AM114" s="228" t="s">
        <v>451</v>
      </c>
      <c r="AN114" s="228" t="s">
        <v>451</v>
      </c>
      <c r="AO114" s="228" t="s">
        <v>451</v>
      </c>
      <c r="AP114" s="223" t="s">
        <v>451</v>
      </c>
      <c r="AQ114" s="223">
        <v>3</v>
      </c>
      <c r="AR114" s="223">
        <v>1.5</v>
      </c>
      <c r="AS114" s="223" t="s">
        <v>451</v>
      </c>
      <c r="AT114" s="223" t="s">
        <v>451</v>
      </c>
      <c r="AU114" s="228">
        <v>1</v>
      </c>
      <c r="AV114" s="223">
        <v>1</v>
      </c>
      <c r="AW114" s="223">
        <v>0.5</v>
      </c>
      <c r="AX114" s="223">
        <v>1</v>
      </c>
      <c r="AY114" s="223" t="s">
        <v>451</v>
      </c>
      <c r="AZ114" s="223" t="s">
        <v>451</v>
      </c>
      <c r="BA114" s="223" t="s">
        <v>451</v>
      </c>
      <c r="BB114" s="223">
        <f t="shared" si="1"/>
        <v>27</v>
      </c>
    </row>
    <row r="115" spans="1:54">
      <c r="A115" s="444"/>
      <c r="B115" s="444"/>
      <c r="C115" s="441"/>
      <c r="D115" s="441"/>
      <c r="E115" s="442"/>
      <c r="F115" s="443"/>
      <c r="G115" s="430"/>
      <c r="H115" s="430"/>
      <c r="I115" s="232"/>
      <c r="J115" s="441"/>
      <c r="K115" s="441"/>
      <c r="L115" s="231" t="s">
        <v>518</v>
      </c>
      <c r="P115" s="454"/>
      <c r="Q115" s="222" t="s">
        <v>709</v>
      </c>
      <c r="R115" s="91" t="s">
        <v>452</v>
      </c>
      <c r="S115" s="91" t="s">
        <v>452</v>
      </c>
      <c r="T115" s="223">
        <v>3</v>
      </c>
      <c r="U115" s="223">
        <v>2.5</v>
      </c>
      <c r="V115" s="223">
        <v>2</v>
      </c>
      <c r="W115" s="223">
        <v>1.5</v>
      </c>
      <c r="X115" s="223">
        <v>1</v>
      </c>
      <c r="Y115" s="223">
        <v>3</v>
      </c>
      <c r="Z115" s="223">
        <v>1.5</v>
      </c>
      <c r="AA115" s="223">
        <v>3</v>
      </c>
      <c r="AB115" s="223">
        <v>1.5</v>
      </c>
      <c r="AC115" s="223" t="s">
        <v>451</v>
      </c>
      <c r="AD115" s="223" t="s">
        <v>452</v>
      </c>
      <c r="AE115" s="223" t="s">
        <v>451</v>
      </c>
      <c r="AF115" s="223" t="s">
        <v>451</v>
      </c>
      <c r="AG115" s="223" t="s">
        <v>451</v>
      </c>
      <c r="AH115" s="223" t="s">
        <v>451</v>
      </c>
      <c r="AI115" s="223" t="s">
        <v>451</v>
      </c>
      <c r="AJ115" s="223" t="s">
        <v>451</v>
      </c>
      <c r="AK115" s="223" t="s">
        <v>451</v>
      </c>
      <c r="AL115" s="228" t="s">
        <v>451</v>
      </c>
      <c r="AM115" s="228" t="s">
        <v>451</v>
      </c>
      <c r="AN115" s="228" t="s">
        <v>451</v>
      </c>
      <c r="AO115" s="228" t="s">
        <v>451</v>
      </c>
      <c r="AP115" s="223" t="s">
        <v>451</v>
      </c>
      <c r="AQ115" s="233">
        <v>3</v>
      </c>
      <c r="AR115" s="233">
        <v>1.5</v>
      </c>
      <c r="AS115" s="223" t="s">
        <v>451</v>
      </c>
      <c r="AT115" s="223" t="s">
        <v>451</v>
      </c>
      <c r="AU115" s="228">
        <v>1</v>
      </c>
      <c r="AV115" s="223">
        <v>1</v>
      </c>
      <c r="AW115" s="223">
        <v>0.5</v>
      </c>
      <c r="AX115" s="223">
        <v>1</v>
      </c>
      <c r="AY115" s="223" t="s">
        <v>451</v>
      </c>
      <c r="AZ115" s="223">
        <v>10</v>
      </c>
      <c r="BA115" s="223" t="s">
        <v>451</v>
      </c>
      <c r="BB115" s="223">
        <f t="shared" si="1"/>
        <v>37</v>
      </c>
    </row>
    <row r="116" spans="1:54" ht="12" customHeight="1">
      <c r="G116" s="456" t="s">
        <v>519</v>
      </c>
      <c r="H116" s="457"/>
      <c r="I116" s="230" t="s">
        <v>610</v>
      </c>
      <c r="J116" s="453" t="s">
        <v>520</v>
      </c>
      <c r="K116" s="452"/>
      <c r="L116" s="231" t="s">
        <v>521</v>
      </c>
      <c r="P116" s="454"/>
      <c r="Q116" s="222" t="s">
        <v>710</v>
      </c>
      <c r="R116" s="91" t="s">
        <v>452</v>
      </c>
      <c r="S116" s="91" t="s">
        <v>452</v>
      </c>
      <c r="T116" s="223">
        <v>3</v>
      </c>
      <c r="U116" s="223">
        <v>2.5</v>
      </c>
      <c r="V116" s="223">
        <v>2</v>
      </c>
      <c r="W116" s="223">
        <v>1.5</v>
      </c>
      <c r="X116" s="223">
        <v>1</v>
      </c>
      <c r="Y116" s="223">
        <v>3</v>
      </c>
      <c r="Z116" s="223">
        <v>1.5</v>
      </c>
      <c r="AA116" s="223">
        <v>4</v>
      </c>
      <c r="AB116" s="223">
        <v>2</v>
      </c>
      <c r="AC116" s="223" t="s">
        <v>451</v>
      </c>
      <c r="AD116" s="223" t="s">
        <v>452</v>
      </c>
      <c r="AE116" s="223" t="s">
        <v>451</v>
      </c>
      <c r="AF116" s="223" t="s">
        <v>451</v>
      </c>
      <c r="AG116" s="223" t="s">
        <v>451</v>
      </c>
      <c r="AH116" s="223" t="s">
        <v>451</v>
      </c>
      <c r="AI116" s="223" t="s">
        <v>451</v>
      </c>
      <c r="AJ116" s="223" t="s">
        <v>451</v>
      </c>
      <c r="AK116" s="223" t="s">
        <v>451</v>
      </c>
      <c r="AL116" s="228" t="s">
        <v>451</v>
      </c>
      <c r="AM116" s="228" t="s">
        <v>451</v>
      </c>
      <c r="AN116" s="228" t="s">
        <v>451</v>
      </c>
      <c r="AO116" s="228" t="s">
        <v>451</v>
      </c>
      <c r="AP116" s="233" t="s">
        <v>451</v>
      </c>
      <c r="AQ116" s="233">
        <v>3</v>
      </c>
      <c r="AR116" s="233">
        <v>1.5</v>
      </c>
      <c r="AS116" s="223" t="s">
        <v>451</v>
      </c>
      <c r="AT116" s="223" t="s">
        <v>451</v>
      </c>
      <c r="AU116" s="228">
        <v>1</v>
      </c>
      <c r="AV116" s="223">
        <v>1</v>
      </c>
      <c r="AW116" s="223">
        <v>0.5</v>
      </c>
      <c r="AX116" s="223" t="s">
        <v>451</v>
      </c>
      <c r="AY116" s="223" t="s">
        <v>451</v>
      </c>
      <c r="AZ116" s="223" t="s">
        <v>451</v>
      </c>
      <c r="BA116" s="223" t="s">
        <v>451</v>
      </c>
      <c r="BB116" s="223">
        <f t="shared" si="1"/>
        <v>27.5</v>
      </c>
    </row>
    <row r="117" spans="1:54" ht="15" customHeight="1">
      <c r="G117" s="458"/>
      <c r="H117" s="459"/>
      <c r="I117" s="230" t="s">
        <v>516</v>
      </c>
      <c r="J117" s="444" t="s">
        <v>505</v>
      </c>
      <c r="K117" s="444"/>
      <c r="L117" s="231" t="s">
        <v>522</v>
      </c>
      <c r="P117" s="454" t="s">
        <v>711</v>
      </c>
      <c r="Q117" s="222" t="s">
        <v>712</v>
      </c>
      <c r="R117" s="91" t="s">
        <v>452</v>
      </c>
      <c r="S117" s="91" t="s">
        <v>452</v>
      </c>
      <c r="T117" s="223">
        <v>3</v>
      </c>
      <c r="U117" s="223">
        <v>2.5</v>
      </c>
      <c r="V117" s="223">
        <v>2</v>
      </c>
      <c r="W117" s="223">
        <v>1.5</v>
      </c>
      <c r="X117" s="223">
        <v>1</v>
      </c>
      <c r="Y117" s="223">
        <v>3</v>
      </c>
      <c r="Z117" s="223">
        <v>1.5</v>
      </c>
      <c r="AA117" s="223">
        <v>3</v>
      </c>
      <c r="AB117" s="223">
        <v>1.5</v>
      </c>
      <c r="AC117" s="223" t="s">
        <v>451</v>
      </c>
      <c r="AD117" s="223" t="s">
        <v>452</v>
      </c>
      <c r="AE117" s="223" t="s">
        <v>451</v>
      </c>
      <c r="AF117" s="223" t="s">
        <v>451</v>
      </c>
      <c r="AG117" s="223" t="s">
        <v>451</v>
      </c>
      <c r="AH117" s="223" t="s">
        <v>451</v>
      </c>
      <c r="AI117" s="223" t="s">
        <v>451</v>
      </c>
      <c r="AJ117" s="223" t="s">
        <v>451</v>
      </c>
      <c r="AK117" s="223" t="s">
        <v>451</v>
      </c>
      <c r="AL117" s="228" t="s">
        <v>451</v>
      </c>
      <c r="AM117" s="228" t="s">
        <v>451</v>
      </c>
      <c r="AN117" s="228" t="s">
        <v>451</v>
      </c>
      <c r="AO117" s="228" t="s">
        <v>451</v>
      </c>
      <c r="AP117" s="233" t="s">
        <v>451</v>
      </c>
      <c r="AQ117" s="223">
        <v>1</v>
      </c>
      <c r="AR117" s="223">
        <v>0.5</v>
      </c>
      <c r="AS117" s="223">
        <v>2</v>
      </c>
      <c r="AT117" s="223">
        <v>1</v>
      </c>
      <c r="AU117" s="228">
        <v>1</v>
      </c>
      <c r="AV117" s="223">
        <v>1</v>
      </c>
      <c r="AW117" s="223">
        <v>0.5</v>
      </c>
      <c r="AX117" s="223">
        <v>1</v>
      </c>
      <c r="AY117" s="223" t="s">
        <v>451</v>
      </c>
      <c r="AZ117" s="223" t="s">
        <v>451</v>
      </c>
      <c r="BA117" s="223" t="s">
        <v>451</v>
      </c>
      <c r="BB117" s="223">
        <f t="shared" si="1"/>
        <v>27</v>
      </c>
    </row>
    <row r="118" spans="1:54">
      <c r="A118" s="234" t="s">
        <v>523</v>
      </c>
      <c r="B118" s="234"/>
      <c r="G118" s="458"/>
      <c r="H118" s="459"/>
      <c r="I118" s="230" t="s">
        <v>611</v>
      </c>
      <c r="J118" s="451" t="s">
        <v>512</v>
      </c>
      <c r="K118" s="452"/>
      <c r="L118" s="231" t="s">
        <v>524</v>
      </c>
      <c r="P118" s="454"/>
      <c r="Q118" s="222" t="s">
        <v>713</v>
      </c>
      <c r="R118" s="91" t="s">
        <v>452</v>
      </c>
      <c r="S118" s="91" t="s">
        <v>452</v>
      </c>
      <c r="T118" s="223">
        <v>3</v>
      </c>
      <c r="U118" s="223">
        <v>2.5</v>
      </c>
      <c r="V118" s="223">
        <v>2</v>
      </c>
      <c r="W118" s="223">
        <v>1.5</v>
      </c>
      <c r="X118" s="223">
        <v>1</v>
      </c>
      <c r="Y118" s="223">
        <v>3</v>
      </c>
      <c r="Z118" s="223">
        <v>1.5</v>
      </c>
      <c r="AA118" s="223">
        <v>3</v>
      </c>
      <c r="AB118" s="223">
        <v>1.5</v>
      </c>
      <c r="AC118" s="223" t="s">
        <v>451</v>
      </c>
      <c r="AD118" s="223" t="s">
        <v>452</v>
      </c>
      <c r="AE118" s="223" t="s">
        <v>451</v>
      </c>
      <c r="AF118" s="223" t="s">
        <v>451</v>
      </c>
      <c r="AG118" s="223" t="s">
        <v>451</v>
      </c>
      <c r="AH118" s="223" t="s">
        <v>451</v>
      </c>
      <c r="AI118" s="223" t="s">
        <v>451</v>
      </c>
      <c r="AJ118" s="223" t="s">
        <v>451</v>
      </c>
      <c r="AK118" s="223" t="s">
        <v>451</v>
      </c>
      <c r="AL118" s="228" t="s">
        <v>451</v>
      </c>
      <c r="AM118" s="228" t="s">
        <v>451</v>
      </c>
      <c r="AN118" s="228" t="s">
        <v>451</v>
      </c>
      <c r="AO118" s="228" t="s">
        <v>451</v>
      </c>
      <c r="AP118" s="233" t="s">
        <v>451</v>
      </c>
      <c r="AQ118" s="233">
        <v>1</v>
      </c>
      <c r="AR118" s="233">
        <v>0.5</v>
      </c>
      <c r="AS118" s="223">
        <v>2</v>
      </c>
      <c r="AT118" s="223">
        <v>1</v>
      </c>
      <c r="AU118" s="228">
        <v>1</v>
      </c>
      <c r="AV118" s="223">
        <v>1</v>
      </c>
      <c r="AW118" s="223">
        <v>0.5</v>
      </c>
      <c r="AX118" s="223">
        <v>1</v>
      </c>
      <c r="AY118" s="223" t="s">
        <v>451</v>
      </c>
      <c r="AZ118" s="223">
        <v>10</v>
      </c>
      <c r="BA118" s="223" t="s">
        <v>451</v>
      </c>
      <c r="BB118" s="223">
        <f t="shared" si="1"/>
        <v>37</v>
      </c>
    </row>
    <row r="119" spans="1:54" ht="16.5" customHeight="1">
      <c r="A119" s="235" t="s">
        <v>353</v>
      </c>
      <c r="B119" s="227"/>
      <c r="G119" s="458"/>
      <c r="H119" s="459"/>
      <c r="I119" s="230" t="s">
        <v>714</v>
      </c>
      <c r="J119" s="451" t="s">
        <v>525</v>
      </c>
      <c r="K119" s="452"/>
      <c r="L119" s="231" t="s">
        <v>526</v>
      </c>
      <c r="P119" s="454"/>
      <c r="Q119" s="222" t="s">
        <v>715</v>
      </c>
      <c r="R119" s="91" t="s">
        <v>452</v>
      </c>
      <c r="S119" s="91" t="s">
        <v>452</v>
      </c>
      <c r="T119" s="223">
        <v>3</v>
      </c>
      <c r="U119" s="223">
        <v>2.5</v>
      </c>
      <c r="V119" s="223">
        <v>2</v>
      </c>
      <c r="W119" s="223">
        <v>1.5</v>
      </c>
      <c r="X119" s="223">
        <v>1</v>
      </c>
      <c r="Y119" s="223">
        <v>3</v>
      </c>
      <c r="Z119" s="223">
        <v>1.5</v>
      </c>
      <c r="AA119" s="223">
        <v>4</v>
      </c>
      <c r="AB119" s="223">
        <v>2</v>
      </c>
      <c r="AC119" s="223" t="s">
        <v>451</v>
      </c>
      <c r="AD119" s="223" t="s">
        <v>452</v>
      </c>
      <c r="AE119" s="223" t="s">
        <v>451</v>
      </c>
      <c r="AF119" s="223" t="s">
        <v>451</v>
      </c>
      <c r="AG119" s="223" t="s">
        <v>451</v>
      </c>
      <c r="AH119" s="223" t="s">
        <v>451</v>
      </c>
      <c r="AI119" s="223" t="s">
        <v>451</v>
      </c>
      <c r="AJ119" s="223" t="s">
        <v>451</v>
      </c>
      <c r="AK119" s="223" t="s">
        <v>451</v>
      </c>
      <c r="AL119" s="228" t="s">
        <v>451</v>
      </c>
      <c r="AM119" s="228" t="s">
        <v>451</v>
      </c>
      <c r="AN119" s="228" t="s">
        <v>451</v>
      </c>
      <c r="AO119" s="228" t="s">
        <v>451</v>
      </c>
      <c r="AP119" s="233" t="s">
        <v>451</v>
      </c>
      <c r="AQ119" s="233">
        <v>1</v>
      </c>
      <c r="AR119" s="233">
        <v>0.5</v>
      </c>
      <c r="AS119" s="223" t="s">
        <v>451</v>
      </c>
      <c r="AT119" s="223" t="s">
        <v>451</v>
      </c>
      <c r="AU119" s="228">
        <v>1</v>
      </c>
      <c r="AV119" s="223">
        <v>1</v>
      </c>
      <c r="AW119" s="223">
        <v>0.5</v>
      </c>
      <c r="AX119" s="223" t="s">
        <v>451</v>
      </c>
      <c r="AY119" s="223" t="s">
        <v>451</v>
      </c>
      <c r="AZ119" s="223" t="s">
        <v>451</v>
      </c>
      <c r="BA119" s="223" t="s">
        <v>451</v>
      </c>
      <c r="BB119" s="223">
        <f t="shared" si="1"/>
        <v>24.5</v>
      </c>
    </row>
    <row r="120" spans="1:54" ht="13.5" customHeight="1">
      <c r="A120" s="235" t="s">
        <v>527</v>
      </c>
      <c r="B120" s="227"/>
      <c r="G120" s="458"/>
      <c r="H120" s="459"/>
      <c r="I120" s="230" t="s">
        <v>716</v>
      </c>
      <c r="J120" s="451"/>
      <c r="K120" s="452"/>
      <c r="L120" s="231" t="s">
        <v>528</v>
      </c>
      <c r="P120" s="454" t="s">
        <v>529</v>
      </c>
      <c r="Q120" s="222" t="s">
        <v>530</v>
      </c>
      <c r="R120" s="91">
        <v>4</v>
      </c>
      <c r="S120" s="91">
        <v>3.5</v>
      </c>
      <c r="T120" s="223">
        <v>3</v>
      </c>
      <c r="U120" s="223">
        <v>2.5</v>
      </c>
      <c r="V120" s="223">
        <v>2</v>
      </c>
      <c r="W120" s="223">
        <v>1.5</v>
      </c>
      <c r="X120" s="223">
        <v>1</v>
      </c>
      <c r="Y120" s="223">
        <v>2</v>
      </c>
      <c r="Z120" s="223">
        <v>1</v>
      </c>
      <c r="AA120" s="223">
        <v>2</v>
      </c>
      <c r="AB120" s="223">
        <v>1</v>
      </c>
      <c r="AC120" s="223" t="s">
        <v>451</v>
      </c>
      <c r="AD120" s="223" t="s">
        <v>452</v>
      </c>
      <c r="AE120" s="223">
        <v>1</v>
      </c>
      <c r="AF120" s="223" t="s">
        <v>452</v>
      </c>
      <c r="AG120" s="223" t="s">
        <v>451</v>
      </c>
      <c r="AH120" s="223" t="s">
        <v>451</v>
      </c>
      <c r="AI120" s="223" t="s">
        <v>451</v>
      </c>
      <c r="AJ120" s="223">
        <v>1</v>
      </c>
      <c r="AK120" s="228" t="s">
        <v>451</v>
      </c>
      <c r="AL120" s="228" t="s">
        <v>451</v>
      </c>
      <c r="AM120" s="228" t="s">
        <v>451</v>
      </c>
      <c r="AN120" s="228" t="s">
        <v>451</v>
      </c>
      <c r="AO120" s="223">
        <v>1</v>
      </c>
      <c r="AP120" s="223">
        <v>0.5</v>
      </c>
      <c r="AQ120" s="223">
        <v>2</v>
      </c>
      <c r="AR120" s="223">
        <v>1</v>
      </c>
      <c r="AS120" s="223" t="s">
        <v>451</v>
      </c>
      <c r="AT120" s="223" t="s">
        <v>451</v>
      </c>
      <c r="AU120" s="228">
        <v>1</v>
      </c>
      <c r="AV120" s="223">
        <v>1</v>
      </c>
      <c r="AW120" s="223">
        <v>0.5</v>
      </c>
      <c r="AX120" s="223">
        <v>1</v>
      </c>
      <c r="AY120" s="223">
        <v>1</v>
      </c>
      <c r="AZ120" s="223" t="s">
        <v>451</v>
      </c>
      <c r="BA120" s="223" t="s">
        <v>451</v>
      </c>
      <c r="BB120" s="223">
        <f t="shared" si="1"/>
        <v>34.5</v>
      </c>
    </row>
    <row r="121" spans="1:54" ht="14.25" thickBot="1">
      <c r="A121" s="235" t="s">
        <v>531</v>
      </c>
      <c r="B121" s="227"/>
      <c r="G121" s="458"/>
      <c r="H121" s="459"/>
      <c r="I121" s="232"/>
      <c r="J121" s="441"/>
      <c r="K121" s="441"/>
      <c r="L121" s="231" t="s">
        <v>532</v>
      </c>
      <c r="P121" s="455"/>
      <c r="Q121" s="236" t="s">
        <v>533</v>
      </c>
      <c r="R121" s="92">
        <v>4</v>
      </c>
      <c r="S121" s="92">
        <v>3.5</v>
      </c>
      <c r="T121" s="228">
        <v>3</v>
      </c>
      <c r="U121" s="228">
        <v>2.5</v>
      </c>
      <c r="V121" s="228">
        <v>2</v>
      </c>
      <c r="W121" s="228">
        <v>1.5</v>
      </c>
      <c r="X121" s="228">
        <v>1</v>
      </c>
      <c r="Y121" s="228">
        <v>2</v>
      </c>
      <c r="Z121" s="228">
        <v>1</v>
      </c>
      <c r="AA121" s="228">
        <v>3</v>
      </c>
      <c r="AB121" s="228">
        <v>1.5</v>
      </c>
      <c r="AC121" s="228" t="s">
        <v>451</v>
      </c>
      <c r="AD121" s="228" t="s">
        <v>452</v>
      </c>
      <c r="AE121" s="228">
        <v>1</v>
      </c>
      <c r="AF121" s="228" t="s">
        <v>452</v>
      </c>
      <c r="AG121" s="228" t="s">
        <v>451</v>
      </c>
      <c r="AH121" s="228" t="s">
        <v>451</v>
      </c>
      <c r="AI121" s="228" t="s">
        <v>451</v>
      </c>
      <c r="AJ121" s="228">
        <v>1</v>
      </c>
      <c r="AK121" s="228" t="s">
        <v>451</v>
      </c>
      <c r="AL121" s="228" t="s">
        <v>451</v>
      </c>
      <c r="AM121" s="228" t="s">
        <v>451</v>
      </c>
      <c r="AN121" s="228" t="s">
        <v>451</v>
      </c>
      <c r="AO121" s="228">
        <v>1</v>
      </c>
      <c r="AP121" s="228">
        <v>0.5</v>
      </c>
      <c r="AQ121" s="228">
        <v>2</v>
      </c>
      <c r="AR121" s="228">
        <v>1</v>
      </c>
      <c r="AS121" s="228" t="s">
        <v>451</v>
      </c>
      <c r="AT121" s="228" t="s">
        <v>451</v>
      </c>
      <c r="AU121" s="228">
        <v>1</v>
      </c>
      <c r="AV121" s="228">
        <v>1</v>
      </c>
      <c r="AW121" s="228">
        <v>0.5</v>
      </c>
      <c r="AX121" s="228" t="s">
        <v>451</v>
      </c>
      <c r="AY121" s="228">
        <v>1</v>
      </c>
      <c r="AZ121" s="228" t="s">
        <v>451</v>
      </c>
      <c r="BA121" s="228" t="s">
        <v>451</v>
      </c>
      <c r="BB121" s="228">
        <f t="shared" si="1"/>
        <v>35</v>
      </c>
    </row>
    <row r="122" spans="1:54" ht="15" thickTop="1" thickBot="1">
      <c r="A122" s="235" t="s">
        <v>534</v>
      </c>
      <c r="B122" s="227"/>
      <c r="G122" s="458"/>
      <c r="H122" s="459"/>
      <c r="I122" s="232"/>
      <c r="J122" s="462" t="s">
        <v>535</v>
      </c>
      <c r="K122" s="462"/>
      <c r="L122" s="231" t="s">
        <v>536</v>
      </c>
      <c r="P122" s="237"/>
      <c r="Q122" s="238"/>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8"/>
      <c r="AM122" s="238"/>
      <c r="AN122" s="238"/>
      <c r="AO122" s="238"/>
      <c r="AP122" s="239"/>
      <c r="AQ122" s="239"/>
      <c r="AR122" s="239"/>
      <c r="AS122" s="239"/>
      <c r="AT122" s="239"/>
      <c r="AU122" s="239"/>
      <c r="AV122" s="239"/>
      <c r="AW122" s="239"/>
      <c r="AX122" s="239"/>
      <c r="AY122" s="239"/>
      <c r="AZ122" s="239"/>
      <c r="BA122" s="239"/>
      <c r="BB122" s="240">
        <f>SUM(R122:BA122)</f>
        <v>0</v>
      </c>
    </row>
    <row r="123" spans="1:54" ht="21.75" thickTop="1">
      <c r="A123" s="235" t="s">
        <v>537</v>
      </c>
      <c r="B123" s="227"/>
      <c r="G123" s="458"/>
      <c r="H123" s="459"/>
      <c r="I123" s="232"/>
      <c r="J123" s="462" t="s">
        <v>538</v>
      </c>
      <c r="K123" s="462"/>
      <c r="L123" s="231" t="s">
        <v>539</v>
      </c>
      <c r="P123" s="463" t="s">
        <v>419</v>
      </c>
      <c r="Q123" s="464"/>
      <c r="R123" s="467" t="s">
        <v>420</v>
      </c>
      <c r="S123" s="471"/>
      <c r="T123" s="471"/>
      <c r="U123" s="471"/>
      <c r="V123" s="471"/>
      <c r="W123" s="471"/>
      <c r="X123" s="468"/>
      <c r="Y123" s="467" t="s">
        <v>421</v>
      </c>
      <c r="Z123" s="468"/>
      <c r="AA123" s="467" t="s">
        <v>422</v>
      </c>
      <c r="AB123" s="468"/>
      <c r="AC123" s="467" t="s">
        <v>423</v>
      </c>
      <c r="AD123" s="468"/>
      <c r="AE123" s="465" t="s">
        <v>424</v>
      </c>
      <c r="AF123" s="466"/>
      <c r="AG123" s="465" t="s">
        <v>425</v>
      </c>
      <c r="AH123" s="469"/>
      <c r="AI123" s="466"/>
      <c r="AJ123" s="470" t="s">
        <v>426</v>
      </c>
      <c r="AK123" s="433" t="s">
        <v>427</v>
      </c>
      <c r="AL123" s="433"/>
      <c r="AM123" s="433"/>
      <c r="AN123" s="433"/>
      <c r="AO123" s="440" t="s">
        <v>428</v>
      </c>
      <c r="AP123" s="440" t="s">
        <v>429</v>
      </c>
      <c r="AQ123" s="465" t="s">
        <v>430</v>
      </c>
      <c r="AR123" s="466"/>
      <c r="AS123" s="467" t="s">
        <v>431</v>
      </c>
      <c r="AT123" s="468"/>
      <c r="AU123" s="241" t="s">
        <v>432</v>
      </c>
      <c r="AV123" s="465" t="s">
        <v>433</v>
      </c>
      <c r="AW123" s="466"/>
      <c r="AX123" s="241" t="s">
        <v>434</v>
      </c>
      <c r="AY123" s="241" t="s">
        <v>435</v>
      </c>
      <c r="AZ123" s="241" t="s">
        <v>436</v>
      </c>
      <c r="BA123" s="241" t="s">
        <v>437</v>
      </c>
      <c r="BB123" s="241" t="s">
        <v>438</v>
      </c>
    </row>
    <row r="124" spans="1:54">
      <c r="A124" s="235" t="s">
        <v>540</v>
      </c>
      <c r="B124" s="227"/>
      <c r="G124" s="458"/>
      <c r="H124" s="459"/>
      <c r="I124" s="232"/>
      <c r="J124" s="441"/>
      <c r="K124" s="441"/>
      <c r="L124" s="231" t="s">
        <v>541</v>
      </c>
      <c r="P124" s="437"/>
      <c r="Q124" s="438"/>
      <c r="R124" s="90" t="s">
        <v>609</v>
      </c>
      <c r="S124" s="90" t="s">
        <v>609</v>
      </c>
      <c r="T124" s="90" t="s">
        <v>439</v>
      </c>
      <c r="U124" s="220" t="s">
        <v>440</v>
      </c>
      <c r="V124" s="220" t="s">
        <v>441</v>
      </c>
      <c r="W124" s="220" t="s">
        <v>442</v>
      </c>
      <c r="X124" s="220" t="s">
        <v>443</v>
      </c>
      <c r="Y124" s="220" t="s">
        <v>444</v>
      </c>
      <c r="Z124" s="220" t="s">
        <v>445</v>
      </c>
      <c r="AA124" s="220" t="s">
        <v>444</v>
      </c>
      <c r="AB124" s="220" t="s">
        <v>445</v>
      </c>
      <c r="AC124" s="220" t="s">
        <v>444</v>
      </c>
      <c r="AD124" s="220" t="s">
        <v>445</v>
      </c>
      <c r="AE124" s="220" t="s">
        <v>444</v>
      </c>
      <c r="AF124" s="220" t="s">
        <v>445</v>
      </c>
      <c r="AG124" s="220" t="s">
        <v>444</v>
      </c>
      <c r="AH124" s="220"/>
      <c r="AI124" s="220" t="s">
        <v>445</v>
      </c>
      <c r="AJ124" s="433"/>
      <c r="AK124" s="220" t="s">
        <v>446</v>
      </c>
      <c r="AL124" s="220" t="s">
        <v>447</v>
      </c>
      <c r="AM124" s="220" t="s">
        <v>448</v>
      </c>
      <c r="AN124" s="220" t="s">
        <v>706</v>
      </c>
      <c r="AO124" s="433"/>
      <c r="AP124" s="433"/>
      <c r="AQ124" s="220" t="s">
        <v>444</v>
      </c>
      <c r="AR124" s="220" t="s">
        <v>445</v>
      </c>
      <c r="AS124" s="220" t="s">
        <v>444</v>
      </c>
      <c r="AT124" s="220" t="s">
        <v>445</v>
      </c>
      <c r="AU124" s="221"/>
      <c r="AV124" s="220" t="s">
        <v>444</v>
      </c>
      <c r="AW124" s="220" t="s">
        <v>445</v>
      </c>
      <c r="AX124" s="221"/>
      <c r="AY124" s="221"/>
      <c r="AZ124" s="221"/>
      <c r="BA124" s="221"/>
      <c r="BB124" s="221"/>
    </row>
    <row r="125" spans="1:54">
      <c r="A125" s="235" t="s">
        <v>542</v>
      </c>
      <c r="B125" s="227"/>
      <c r="G125" s="458"/>
      <c r="H125" s="459"/>
      <c r="I125" s="232"/>
      <c r="J125" s="427"/>
      <c r="K125" s="429"/>
      <c r="L125" s="232" t="s">
        <v>543</v>
      </c>
      <c r="R125" s="218">
        <v>2</v>
      </c>
      <c r="S125" s="218">
        <v>3</v>
      </c>
      <c r="T125" s="218">
        <v>4</v>
      </c>
      <c r="U125" s="218">
        <v>5</v>
      </c>
      <c r="V125" s="218">
        <v>6</v>
      </c>
      <c r="W125" s="218">
        <v>7</v>
      </c>
      <c r="X125" s="218">
        <v>8</v>
      </c>
      <c r="Y125" s="218">
        <v>9</v>
      </c>
      <c r="Z125" s="218">
        <v>10</v>
      </c>
      <c r="AA125" s="218">
        <v>11</v>
      </c>
      <c r="AB125" s="218">
        <v>12</v>
      </c>
      <c r="AC125" s="218">
        <v>13</v>
      </c>
      <c r="AD125" s="218">
        <v>14</v>
      </c>
      <c r="AE125" s="218">
        <v>15</v>
      </c>
      <c r="AF125" s="218">
        <v>16</v>
      </c>
      <c r="AG125" s="218">
        <v>17</v>
      </c>
      <c r="AH125" s="218">
        <v>18</v>
      </c>
      <c r="AI125" s="218">
        <v>19</v>
      </c>
      <c r="AJ125" s="218">
        <v>20</v>
      </c>
      <c r="AK125" s="218">
        <v>21</v>
      </c>
      <c r="AL125" s="218">
        <v>22</v>
      </c>
      <c r="AM125" s="218">
        <v>23</v>
      </c>
      <c r="AN125" s="218">
        <v>24</v>
      </c>
      <c r="AO125" s="218">
        <v>25</v>
      </c>
      <c r="AP125" s="218">
        <v>26</v>
      </c>
      <c r="AQ125" s="218">
        <v>27</v>
      </c>
      <c r="AR125" s="218">
        <v>28</v>
      </c>
      <c r="AS125" s="218">
        <v>29</v>
      </c>
      <c r="AT125" s="218">
        <v>30</v>
      </c>
      <c r="AU125" s="218">
        <v>31</v>
      </c>
      <c r="AV125" s="218">
        <v>32</v>
      </c>
      <c r="AW125" s="218">
        <v>33</v>
      </c>
      <c r="AX125" s="218">
        <v>34</v>
      </c>
      <c r="AY125" s="218">
        <v>35</v>
      </c>
      <c r="AZ125" s="218">
        <v>36</v>
      </c>
      <c r="BA125" s="218">
        <v>37</v>
      </c>
      <c r="BB125" s="218">
        <v>38</v>
      </c>
    </row>
    <row r="126" spans="1:54">
      <c r="A126" s="235" t="s">
        <v>544</v>
      </c>
      <c r="B126" s="227"/>
      <c r="G126" s="460"/>
      <c r="H126" s="461"/>
      <c r="I126" s="232"/>
      <c r="J126" s="427"/>
      <c r="K126" s="429"/>
      <c r="L126" s="232"/>
    </row>
    <row r="127" spans="1:54">
      <c r="A127" s="235" t="s">
        <v>545</v>
      </c>
      <c r="B127" s="227"/>
    </row>
    <row r="128" spans="1:54">
      <c r="A128" s="235" t="s">
        <v>546</v>
      </c>
      <c r="B128" s="227"/>
    </row>
    <row r="129" spans="1:29">
      <c r="A129" s="235" t="s">
        <v>547</v>
      </c>
      <c r="B129" s="227"/>
      <c r="O129" s="478" t="s">
        <v>548</v>
      </c>
      <c r="P129" s="478"/>
      <c r="Q129" s="204"/>
    </row>
    <row r="130" spans="1:29">
      <c r="A130" s="235" t="s">
        <v>549</v>
      </c>
      <c r="B130" s="227"/>
      <c r="E130" s="93" t="s">
        <v>612</v>
      </c>
      <c r="F130" s="472" t="s">
        <v>717</v>
      </c>
      <c r="G130" s="473"/>
      <c r="O130" s="479" t="s">
        <v>479</v>
      </c>
      <c r="P130" s="480"/>
      <c r="Q130" s="225" t="s">
        <v>550</v>
      </c>
    </row>
    <row r="131" spans="1:29">
      <c r="A131" s="235" t="s">
        <v>551</v>
      </c>
      <c r="B131" s="227"/>
      <c r="E131" s="94" t="s">
        <v>613</v>
      </c>
      <c r="F131" s="472" t="s">
        <v>718</v>
      </c>
      <c r="G131" s="473"/>
      <c r="O131" s="481"/>
      <c r="P131" s="482"/>
      <c r="Q131" s="225" t="s">
        <v>552</v>
      </c>
    </row>
    <row r="132" spans="1:29">
      <c r="A132" s="235" t="s">
        <v>553</v>
      </c>
      <c r="B132" s="227"/>
      <c r="E132" s="94" t="s">
        <v>614</v>
      </c>
      <c r="F132" s="472" t="s">
        <v>719</v>
      </c>
      <c r="G132" s="473"/>
      <c r="O132" s="483" t="s">
        <v>482</v>
      </c>
      <c r="P132" s="484"/>
      <c r="Q132" s="225" t="s">
        <v>554</v>
      </c>
    </row>
    <row r="133" spans="1:29">
      <c r="A133" s="235" t="s">
        <v>555</v>
      </c>
      <c r="B133" s="227"/>
      <c r="E133" s="94" t="s">
        <v>615</v>
      </c>
      <c r="F133" s="472" t="s">
        <v>720</v>
      </c>
      <c r="G133" s="473"/>
    </row>
    <row r="134" spans="1:29">
      <c r="A134" s="235" t="s">
        <v>556</v>
      </c>
      <c r="B134" s="227"/>
      <c r="E134" s="94" t="s">
        <v>616</v>
      </c>
      <c r="F134" s="472" t="s">
        <v>721</v>
      </c>
      <c r="G134" s="473"/>
      <c r="O134" s="110" t="s">
        <v>557</v>
      </c>
    </row>
    <row r="135" spans="1:29" ht="22.5">
      <c r="A135" s="235" t="s">
        <v>558</v>
      </c>
      <c r="B135" s="227"/>
      <c r="O135" s="242" t="s">
        <v>353</v>
      </c>
      <c r="P135" s="243"/>
      <c r="Q135" s="244" t="s">
        <v>363</v>
      </c>
      <c r="R135" s="474" t="s">
        <v>365</v>
      </c>
      <c r="S135" s="475"/>
      <c r="T135" s="475"/>
      <c r="U135" s="475"/>
      <c r="V135" s="475"/>
      <c r="W135" s="475"/>
      <c r="X135" s="475"/>
      <c r="Y135" s="475"/>
      <c r="Z135" s="475"/>
      <c r="AA135" s="475"/>
      <c r="AB135" s="475"/>
      <c r="AC135" s="476"/>
    </row>
    <row r="136" spans="1:29" ht="22.5">
      <c r="A136" s="235" t="s">
        <v>559</v>
      </c>
      <c r="B136" s="227"/>
      <c r="O136" s="242" t="s">
        <v>551</v>
      </c>
      <c r="P136" s="243"/>
      <c r="Q136" s="244" t="s">
        <v>560</v>
      </c>
      <c r="R136" s="474" t="s">
        <v>561</v>
      </c>
      <c r="S136" s="475"/>
      <c r="T136" s="475"/>
      <c r="U136" s="475"/>
      <c r="V136" s="475"/>
      <c r="W136" s="475"/>
      <c r="X136" s="475"/>
      <c r="Y136" s="475"/>
      <c r="Z136" s="475"/>
      <c r="AA136" s="475"/>
      <c r="AB136" s="475"/>
      <c r="AC136" s="476"/>
    </row>
    <row r="137" spans="1:29">
      <c r="A137" s="235" t="s">
        <v>562</v>
      </c>
      <c r="B137" s="227"/>
      <c r="O137" s="242" t="s">
        <v>563</v>
      </c>
      <c r="P137" s="243"/>
      <c r="Q137" s="225" t="s">
        <v>564</v>
      </c>
      <c r="R137" s="449" t="s">
        <v>565</v>
      </c>
      <c r="S137" s="450"/>
      <c r="T137" s="450"/>
      <c r="U137" s="450"/>
      <c r="V137" s="450"/>
      <c r="W137" s="450"/>
      <c r="X137" s="450"/>
      <c r="Y137" s="450"/>
      <c r="Z137" s="450"/>
      <c r="AA137" s="450"/>
      <c r="AB137" s="450"/>
      <c r="AC137" s="477"/>
    </row>
    <row r="138" spans="1:29">
      <c r="A138" s="235" t="s">
        <v>566</v>
      </c>
      <c r="B138" s="227"/>
      <c r="O138" s="242" t="s">
        <v>544</v>
      </c>
      <c r="P138" s="243"/>
      <c r="Q138" s="225" t="s">
        <v>567</v>
      </c>
      <c r="R138" s="449" t="s">
        <v>568</v>
      </c>
      <c r="S138" s="450"/>
      <c r="T138" s="450"/>
      <c r="U138" s="450"/>
      <c r="V138" s="450"/>
      <c r="W138" s="450"/>
      <c r="X138" s="450"/>
      <c r="Y138" s="450"/>
      <c r="Z138" s="450"/>
      <c r="AA138" s="450"/>
      <c r="AB138" s="450"/>
      <c r="AC138" s="477"/>
    </row>
    <row r="139" spans="1:29">
      <c r="A139" s="235" t="s">
        <v>569</v>
      </c>
      <c r="B139" s="227"/>
      <c r="O139" s="235" t="s">
        <v>545</v>
      </c>
      <c r="P139" s="245"/>
      <c r="Q139" s="225" t="s">
        <v>570</v>
      </c>
      <c r="R139" s="226" t="s">
        <v>571</v>
      </c>
      <c r="S139" s="246"/>
      <c r="T139" s="246"/>
      <c r="U139" s="246"/>
      <c r="V139" s="246"/>
      <c r="W139" s="246"/>
      <c r="X139" s="246"/>
      <c r="Y139" s="246"/>
      <c r="Z139" s="246"/>
      <c r="AA139" s="246"/>
      <c r="AB139" s="246"/>
      <c r="AC139" s="227"/>
    </row>
    <row r="140" spans="1:29">
      <c r="A140" s="235" t="s">
        <v>572</v>
      </c>
      <c r="B140" s="227"/>
    </row>
    <row r="141" spans="1:29">
      <c r="A141" s="235" t="s">
        <v>563</v>
      </c>
      <c r="B141" s="227"/>
    </row>
    <row r="142" spans="1:29">
      <c r="A142" s="235" t="s">
        <v>573</v>
      </c>
      <c r="B142" s="227"/>
      <c r="O142" s="247" t="s">
        <v>574</v>
      </c>
      <c r="P142" s="247"/>
      <c r="Q142" s="204"/>
    </row>
    <row r="143" spans="1:29">
      <c r="A143" s="235" t="s">
        <v>575</v>
      </c>
      <c r="B143" s="227"/>
      <c r="O143" s="248" t="s">
        <v>479</v>
      </c>
      <c r="P143" s="249"/>
      <c r="Q143" s="225" t="s">
        <v>576</v>
      </c>
    </row>
    <row r="144" spans="1:29">
      <c r="A144" s="235" t="s">
        <v>577</v>
      </c>
      <c r="B144" s="227"/>
      <c r="O144" s="250"/>
      <c r="P144" s="251"/>
      <c r="Q144" s="225" t="s">
        <v>578</v>
      </c>
    </row>
    <row r="145" spans="1:17">
      <c r="A145" s="235" t="s">
        <v>579</v>
      </c>
      <c r="B145" s="227"/>
      <c r="O145" s="248" t="s">
        <v>482</v>
      </c>
      <c r="P145" s="249"/>
      <c r="Q145" s="225" t="s">
        <v>580</v>
      </c>
    </row>
    <row r="146" spans="1:17">
      <c r="A146" s="235" t="s">
        <v>581</v>
      </c>
      <c r="B146" s="227"/>
      <c r="O146" s="250"/>
      <c r="P146" s="251"/>
      <c r="Q146" s="225" t="s">
        <v>582</v>
      </c>
    </row>
    <row r="147" spans="1:17">
      <c r="A147" s="235" t="s">
        <v>583</v>
      </c>
      <c r="B147" s="227"/>
    </row>
    <row r="148" spans="1:17" ht="13.5" customHeight="1"/>
    <row r="149" spans="1:17">
      <c r="O149" s="212" t="s">
        <v>584</v>
      </c>
    </row>
    <row r="150" spans="1:17">
      <c r="O150" s="368" t="s">
        <v>682</v>
      </c>
      <c r="P150" s="369"/>
    </row>
    <row r="151" spans="1:17">
      <c r="O151" s="355"/>
      <c r="P151" s="356"/>
    </row>
    <row r="156" spans="1:17" ht="13.5" customHeight="1"/>
    <row r="160" spans="1:17" ht="13.5" customHeight="1"/>
    <row r="164" ht="13.5" customHeight="1"/>
    <row r="167" ht="13.5" customHeight="1"/>
    <row r="170" ht="13.5" customHeight="1"/>
  </sheetData>
  <sheetProtection selectLockedCells="1" selectUnlockedCells="1"/>
  <protectedRanges>
    <protectedRange sqref="G1:N1" name="範囲1"/>
  </protectedRanges>
  <mergeCells count="295">
    <mergeCell ref="O150:P150"/>
    <mergeCell ref="O151:P151"/>
    <mergeCell ref="F133:G133"/>
    <mergeCell ref="F134:G134"/>
    <mergeCell ref="R135:AC135"/>
    <mergeCell ref="R136:AC136"/>
    <mergeCell ref="R137:AC137"/>
    <mergeCell ref="R138:AC138"/>
    <mergeCell ref="J126:K126"/>
    <mergeCell ref="O129:P129"/>
    <mergeCell ref="F130:G130"/>
    <mergeCell ref="O130:P131"/>
    <mergeCell ref="F131:G131"/>
    <mergeCell ref="F132:G132"/>
    <mergeCell ref="O132:P132"/>
    <mergeCell ref="AP123:AP124"/>
    <mergeCell ref="AQ123:AR123"/>
    <mergeCell ref="AS123:AT123"/>
    <mergeCell ref="AV123:AW123"/>
    <mergeCell ref="J124:K124"/>
    <mergeCell ref="J125:K125"/>
    <mergeCell ref="AC123:AD123"/>
    <mergeCell ref="AE123:AF123"/>
    <mergeCell ref="AG123:AI123"/>
    <mergeCell ref="AJ123:AJ124"/>
    <mergeCell ref="AK123:AN123"/>
    <mergeCell ref="AO123:AO124"/>
    <mergeCell ref="R123:X123"/>
    <mergeCell ref="Y123:Z123"/>
    <mergeCell ref="AA123:AB123"/>
    <mergeCell ref="J117:K117"/>
    <mergeCell ref="P117:P119"/>
    <mergeCell ref="J118:K118"/>
    <mergeCell ref="J119:K119"/>
    <mergeCell ref="J120:K120"/>
    <mergeCell ref="P120:P121"/>
    <mergeCell ref="J121:K121"/>
    <mergeCell ref="P114:P116"/>
    <mergeCell ref="C115:D115"/>
    <mergeCell ref="E115:F115"/>
    <mergeCell ref="J115:K115"/>
    <mergeCell ref="G116:H126"/>
    <mergeCell ref="J116:K116"/>
    <mergeCell ref="J122:K122"/>
    <mergeCell ref="J123:K123"/>
    <mergeCell ref="P123:Q124"/>
    <mergeCell ref="E113:F113"/>
    <mergeCell ref="J113:K113"/>
    <mergeCell ref="A110:B111"/>
    <mergeCell ref="C110:D110"/>
    <mergeCell ref="E110:F110"/>
    <mergeCell ref="G110:H115"/>
    <mergeCell ref="J110:K110"/>
    <mergeCell ref="A114:B115"/>
    <mergeCell ref="C114:D114"/>
    <mergeCell ref="E114:F114"/>
    <mergeCell ref="J114:K114"/>
    <mergeCell ref="P98:P105"/>
    <mergeCell ref="A100:B100"/>
    <mergeCell ref="C100:D100"/>
    <mergeCell ref="C101:D101"/>
    <mergeCell ref="C102:D102"/>
    <mergeCell ref="C103:D103"/>
    <mergeCell ref="C104:D104"/>
    <mergeCell ref="C105:D105"/>
    <mergeCell ref="P110:P113"/>
    <mergeCell ref="C111:D111"/>
    <mergeCell ref="E111:F111"/>
    <mergeCell ref="J111:K111"/>
    <mergeCell ref="A112:B113"/>
    <mergeCell ref="P106:P109"/>
    <mergeCell ref="A108:B108"/>
    <mergeCell ref="A109:B109"/>
    <mergeCell ref="C109:D109"/>
    <mergeCell ref="E109:F109"/>
    <mergeCell ref="G109:H109"/>
    <mergeCell ref="J109:K109"/>
    <mergeCell ref="C112:D112"/>
    <mergeCell ref="E112:F112"/>
    <mergeCell ref="J112:K112"/>
    <mergeCell ref="C113:D113"/>
    <mergeCell ref="AS88:AT88"/>
    <mergeCell ref="AV88:AW88"/>
    <mergeCell ref="P90:P97"/>
    <mergeCell ref="A95:B95"/>
    <mergeCell ref="C95:D95"/>
    <mergeCell ref="E95:F95"/>
    <mergeCell ref="G95:N95"/>
    <mergeCell ref="C96:D96"/>
    <mergeCell ref="G96:N96"/>
    <mergeCell ref="C97:D97"/>
    <mergeCell ref="AG88:AI88"/>
    <mergeCell ref="AJ88:AJ89"/>
    <mergeCell ref="AK88:AN88"/>
    <mergeCell ref="AO88:AO89"/>
    <mergeCell ref="AP88:AP89"/>
    <mergeCell ref="AQ88:AR88"/>
    <mergeCell ref="P88:Q89"/>
    <mergeCell ref="R88:X88"/>
    <mergeCell ref="Y88:Z88"/>
    <mergeCell ref="AA88:AB88"/>
    <mergeCell ref="AC88:AD88"/>
    <mergeCell ref="AE88:AF88"/>
    <mergeCell ref="G97:N97"/>
    <mergeCell ref="C69:H70"/>
    <mergeCell ref="N69:N70"/>
    <mergeCell ref="D81:N81"/>
    <mergeCell ref="D82:N82"/>
    <mergeCell ref="D66:E66"/>
    <mergeCell ref="F66:G66"/>
    <mergeCell ref="L66:N66"/>
    <mergeCell ref="D67:E67"/>
    <mergeCell ref="F67:G67"/>
    <mergeCell ref="L67:N67"/>
    <mergeCell ref="A64:A65"/>
    <mergeCell ref="B64:B65"/>
    <mergeCell ref="C64:C65"/>
    <mergeCell ref="D64:E65"/>
    <mergeCell ref="F64:G64"/>
    <mergeCell ref="H64:H65"/>
    <mergeCell ref="L64:N65"/>
    <mergeCell ref="F65:G65"/>
    <mergeCell ref="C68:G68"/>
    <mergeCell ref="L68:N68"/>
    <mergeCell ref="L59:N61"/>
    <mergeCell ref="F60:G60"/>
    <mergeCell ref="F61:G61"/>
    <mergeCell ref="A62:A63"/>
    <mergeCell ref="B62:B63"/>
    <mergeCell ref="C62:C63"/>
    <mergeCell ref="D62:E63"/>
    <mergeCell ref="F62:G62"/>
    <mergeCell ref="H62:H63"/>
    <mergeCell ref="L62:N63"/>
    <mergeCell ref="F63:G63"/>
    <mergeCell ref="A59:A61"/>
    <mergeCell ref="B59:B61"/>
    <mergeCell ref="C59:C61"/>
    <mergeCell ref="D59:E61"/>
    <mergeCell ref="F59:G59"/>
    <mergeCell ref="H59:H61"/>
    <mergeCell ref="L54:N56"/>
    <mergeCell ref="F55:G55"/>
    <mergeCell ref="F56:G56"/>
    <mergeCell ref="A57:A58"/>
    <mergeCell ref="B57:B58"/>
    <mergeCell ref="C57:C58"/>
    <mergeCell ref="D57:E58"/>
    <mergeCell ref="F57:G57"/>
    <mergeCell ref="H57:H58"/>
    <mergeCell ref="L57:N58"/>
    <mergeCell ref="A54:A56"/>
    <mergeCell ref="B54:B56"/>
    <mergeCell ref="C54:C56"/>
    <mergeCell ref="D54:E56"/>
    <mergeCell ref="F54:G54"/>
    <mergeCell ref="H54:H56"/>
    <mergeCell ref="F58:G58"/>
    <mergeCell ref="F50:G50"/>
    <mergeCell ref="A51:A53"/>
    <mergeCell ref="B51:B53"/>
    <mergeCell ref="C51:C53"/>
    <mergeCell ref="D51:E53"/>
    <mergeCell ref="F51:G51"/>
    <mergeCell ref="H47:H48"/>
    <mergeCell ref="L47:N48"/>
    <mergeCell ref="F48:G48"/>
    <mergeCell ref="A49:A50"/>
    <mergeCell ref="B49:B50"/>
    <mergeCell ref="C49:C50"/>
    <mergeCell ref="D49:E50"/>
    <mergeCell ref="F49:G49"/>
    <mergeCell ref="H49:H50"/>
    <mergeCell ref="L49:N50"/>
    <mergeCell ref="H51:H53"/>
    <mergeCell ref="L51:N53"/>
    <mergeCell ref="F52:G52"/>
    <mergeCell ref="F53:G53"/>
    <mergeCell ref="A47:A48"/>
    <mergeCell ref="B47:B48"/>
    <mergeCell ref="C47:C48"/>
    <mergeCell ref="D47:E48"/>
    <mergeCell ref="F47:G47"/>
    <mergeCell ref="A43:A46"/>
    <mergeCell ref="B43:B46"/>
    <mergeCell ref="C43:C46"/>
    <mergeCell ref="D43:E46"/>
    <mergeCell ref="F43:G43"/>
    <mergeCell ref="H43:H46"/>
    <mergeCell ref="L43:N46"/>
    <mergeCell ref="F44:G44"/>
    <mergeCell ref="L39:N39"/>
    <mergeCell ref="F40:G40"/>
    <mergeCell ref="F41:G41"/>
    <mergeCell ref="L41:N41"/>
    <mergeCell ref="F42:G42"/>
    <mergeCell ref="L42:N42"/>
    <mergeCell ref="F45:G45"/>
    <mergeCell ref="F46:G46"/>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4:D14"/>
    <mergeCell ref="E14:F14"/>
    <mergeCell ref="A15:A17"/>
    <mergeCell ref="B15:B17"/>
    <mergeCell ref="C15:D15"/>
    <mergeCell ref="E15:F15"/>
    <mergeCell ref="C16:D16"/>
    <mergeCell ref="E16:F16"/>
    <mergeCell ref="C11:D11"/>
    <mergeCell ref="E11:F11"/>
    <mergeCell ref="C12:D12"/>
    <mergeCell ref="E12:F12"/>
    <mergeCell ref="C13:D13"/>
    <mergeCell ref="E13:F13"/>
    <mergeCell ref="D5:F5"/>
    <mergeCell ref="G6:N6"/>
    <mergeCell ref="A8:B10"/>
    <mergeCell ref="C8:G8"/>
    <mergeCell ref="C9:G9"/>
    <mergeCell ref="C10:D10"/>
    <mergeCell ref="E10:F10"/>
    <mergeCell ref="B1:B3"/>
    <mergeCell ref="G1:N1"/>
    <mergeCell ref="C2:N2"/>
    <mergeCell ref="C3:N3"/>
    <mergeCell ref="A4:B4"/>
    <mergeCell ref="I4:N4"/>
  </mergeCells>
  <phoneticPr fontId="5"/>
  <conditionalFormatting sqref="B19:B21">
    <cfRule type="dataBar" priority="76">
      <dataBar>
        <cfvo type="min"/>
        <cfvo type="max"/>
        <color rgb="FF638EC6"/>
      </dataBar>
      <extLst>
        <ext xmlns:x14="http://schemas.microsoft.com/office/spreadsheetml/2009/9/main" uri="{B025F937-C7B1-47D3-B67F-A62EFF666E3E}">
          <x14:id>{59E8089F-B938-4890-A24F-D4D8B0AC9DA9}</x14:id>
        </ext>
      </extLst>
    </cfRule>
    <cfRule type="colorScale" priority="77">
      <colorScale>
        <cfvo type="min"/>
        <cfvo type="percentile" val="50"/>
        <cfvo type="max"/>
        <color rgb="FFF8696B"/>
        <color rgb="FFFFEB84"/>
        <color rgb="FF63BE7B"/>
      </colorScale>
    </cfRule>
  </conditionalFormatting>
  <conditionalFormatting sqref="B27:B28">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{A8424F07-EBB8-45B9-950F-1C94B900E289}</x14:id>
        </ext>
      </extLst>
    </cfRule>
  </conditionalFormatting>
  <conditionalFormatting sqref="B30">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{7EE032D4-5B6D-4A2E-9565-F86326335F22}</x14:id>
        </ext>
      </extLst>
    </cfRule>
  </conditionalFormatting>
  <conditionalFormatting sqref="B33:B34">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{77AAAC4A-B856-4D48-95F2-F454724798BD}</x14:id>
        </ext>
      </extLst>
    </cfRule>
  </conditionalFormatting>
  <conditionalFormatting sqref="B36">
    <cfRule type="colorScale" priority="71">
      <colorScale>
        <cfvo type="min"/>
        <cfvo type="percentile" val="50"/>
        <cfvo type="max"/>
        <color rgb="FFF8696B"/>
        <color rgb="FFFFEB84"/>
        <color rgb="FF63BE7B"/>
      </colorScale>
    </cfRule>
    <cfRule type="dataBar" priority="70">
      <dataBar>
        <cfvo type="min"/>
        <cfvo type="max"/>
        <color rgb="FF638EC6"/>
      </dataBar>
      <extLst>
        <ext xmlns:x14="http://schemas.microsoft.com/office/spreadsheetml/2009/9/main" uri="{B025F937-C7B1-47D3-B67F-A62EFF666E3E}">
          <x14:id>{5BCB2800-82FE-475D-8CEF-9CF358EE5914}</x14:id>
        </ext>
      </extLst>
    </cfRule>
  </conditionalFormatting>
  <conditionalFormatting sqref="B39:B40">
    <cfRule type="dataBar" priority="47">
      <dataBar>
        <cfvo type="min"/>
        <cfvo type="max"/>
        <color rgb="FF638EC6"/>
      </dataBar>
      <extLst>
        <ext xmlns:x14="http://schemas.microsoft.com/office/spreadsheetml/2009/9/main" uri="{B025F937-C7B1-47D3-B67F-A62EFF666E3E}">
          <x14:id>{26F3F6D2-BE0D-490E-866C-6853B595E222}</x14:id>
        </ext>
      </extLst>
    </cfRule>
    <cfRule type="colorScale" priority="48">
      <colorScale>
        <cfvo type="min"/>
        <cfvo type="percentile" val="50"/>
        <cfvo type="max"/>
        <color rgb="FFF8696B"/>
        <color rgb="FFFFEB84"/>
        <color rgb="FF63BE7B"/>
      </colorScale>
    </cfRule>
  </conditionalFormatting>
  <conditionalFormatting sqref="B43">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{E7A046E8-2752-4A3F-BDB6-4FFDB9F17DF9}</x14:id>
        </ext>
      </extLst>
    </cfRule>
  </conditionalFormatting>
  <conditionalFormatting sqref="B47">
    <cfRule type="dataBar" priority="25">
      <dataBar>
        <cfvo type="min"/>
        <cfvo type="max"/>
        <color rgb="FF638EC6"/>
      </dataBar>
      <extLst>
        <ext xmlns:x14="http://schemas.microsoft.com/office/spreadsheetml/2009/9/main" uri="{B025F937-C7B1-47D3-B67F-A62EFF666E3E}">
          <x14:id>{F874C123-D682-42CE-89E0-49AE7D9847A7}</x14:id>
        </ext>
      </extLst>
    </cfRule>
    <cfRule type="colorScale" priority="26">
      <colorScale>
        <cfvo type="min"/>
        <cfvo type="percentile" val="50"/>
        <cfvo type="max"/>
        <color rgb="FFF8696B"/>
        <color rgb="FFFFEB84"/>
        <color rgb="FF63BE7B"/>
      </colorScale>
    </cfRule>
  </conditionalFormatting>
  <conditionalFormatting sqref="B49">
    <cfRule type="dataBar" priority="58">
      <dataBar>
        <cfvo type="min"/>
        <cfvo type="max"/>
        <color rgb="FF638EC6"/>
      </dataBar>
      <extLst>
        <ext xmlns:x14="http://schemas.microsoft.com/office/spreadsheetml/2009/9/main" uri="{B025F937-C7B1-47D3-B67F-A62EFF666E3E}">
          <x14:id>{F56FAE64-753D-454A-A875-A841A7617FF9}</x14:id>
        </ext>
      </extLst>
    </cfRule>
    <cfRule type="colorScale" priority="59">
      <colorScale>
        <cfvo type="min"/>
        <cfvo type="percentile" val="50"/>
        <cfvo type="max"/>
        <color rgb="FFF8696B"/>
        <color rgb="FFFFEB84"/>
        <color rgb="FF63BE7B"/>
      </colorScale>
    </cfRule>
  </conditionalFormatting>
  <conditionalFormatting sqref="B51:B52">
    <cfRule type="colorScale" priority="67">
      <colorScale>
        <cfvo type="min"/>
        <cfvo type="percentile" val="50"/>
        <cfvo type="max"/>
        <color rgb="FFF8696B"/>
        <color rgb="FFFFEB84"/>
        <color rgb="FF63BE7B"/>
      </colorScale>
    </cfRule>
    <cfRule type="dataBar" priority="66">
      <dataBar>
        <cfvo type="min"/>
        <cfvo type="max"/>
        <color rgb="FF638EC6"/>
      </dataBar>
      <extLst>
        <ext xmlns:x14="http://schemas.microsoft.com/office/spreadsheetml/2009/9/main" uri="{B025F937-C7B1-47D3-B67F-A62EFF666E3E}">
          <x14:id>{9DF56B00-47B2-4013-832D-155E6D760D5B}</x14:id>
        </ext>
      </extLst>
    </cfRule>
  </conditionalFormatting>
  <conditionalFormatting sqref="B54">
    <cfRule type="colorScale" priority="65">
      <colorScale>
        <cfvo type="min"/>
        <cfvo type="percentile" val="50"/>
        <cfvo type="max"/>
        <color rgb="FFF8696B"/>
        <color rgb="FFFFEB84"/>
        <color rgb="FF63BE7B"/>
      </colorScale>
    </cfRule>
    <cfRule type="dataBar" priority="64">
      <dataBar>
        <cfvo type="min"/>
        <cfvo type="max"/>
        <color rgb="FF638EC6"/>
      </dataBar>
      <extLst>
        <ext xmlns:x14="http://schemas.microsoft.com/office/spreadsheetml/2009/9/main" uri="{B025F937-C7B1-47D3-B67F-A62EFF666E3E}">
          <x14:id>{0131A8B5-D430-49FE-BEBE-6045DD26E5F9}</x14:id>
        </ext>
      </extLst>
    </cfRule>
  </conditionalFormatting>
  <conditionalFormatting sqref="B57">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{B88F5796-8F1A-464A-81AE-262208F5CA66}</x14:id>
        </ext>
      </extLst>
    </cfRule>
  </conditionalFormatting>
  <conditionalFormatting sqref="B59:B60">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{C23FD986-7BE2-4176-9758-1EAECC49889E}</x14:id>
        </ext>
      </extLst>
    </cfRule>
  </conditionalFormatting>
  <conditionalFormatting sqref="B62">
    <cfRule type="colorScale" priority="53">
      <colorScale>
        <cfvo type="min"/>
        <cfvo type="percentile" val="50"/>
        <cfvo type="max"/>
        <color rgb="FFF8696B"/>
        <color rgb="FFFFEB84"/>
        <color rgb="FF63BE7B"/>
      </colorScale>
    </cfRule>
    <cfRule type="dataBar" priority="52">
      <dataBar>
        <cfvo type="min"/>
        <cfvo type="max"/>
        <color rgb="FF638EC6"/>
      </dataBar>
      <extLst>
        <ext xmlns:x14="http://schemas.microsoft.com/office/spreadsheetml/2009/9/main" uri="{B025F937-C7B1-47D3-B67F-A62EFF666E3E}">
          <x14:id>{6F1FB660-8280-4F8C-8E1C-E34A38EDA2A1}</x14:id>
        </ext>
      </extLst>
    </cfRule>
  </conditionalFormatting>
  <conditionalFormatting sqref="B66:B67 B64">
    <cfRule type="dataBar" priority="50">
      <dataBar>
        <cfvo type="min"/>
        <cfvo type="max"/>
        <color rgb="FF638EC6"/>
      </dataBar>
      <extLst>
        <ext xmlns:x14="http://schemas.microsoft.com/office/spreadsheetml/2009/9/main" uri="{B025F937-C7B1-47D3-B67F-A62EFF666E3E}">
          <x14:id>{75179686-C56D-4878-AD0B-3A5FABB2F23C}</x14:id>
        </ext>
      </extLst>
    </cfRule>
    <cfRule type="colorScale" priority="51">
      <colorScale>
        <cfvo type="min"/>
        <cfvo type="percentile" val="50"/>
        <cfvo type="max"/>
        <color rgb="FFF8696B"/>
        <color rgb="FFFFEB84"/>
        <color rgb="FF63BE7B"/>
      </colorScale>
    </cfRule>
  </conditionalFormatting>
  <conditionalFormatting sqref="F43 I43:K43">
    <cfRule type="expression" dxfId="42" priority="28">
      <formula>$I$43="ー"</formula>
    </cfRule>
  </conditionalFormatting>
  <conditionalFormatting sqref="F44 I44:K44">
    <cfRule type="expression" dxfId="41" priority="27">
      <formula>$I$44="ー"</formula>
    </cfRule>
  </conditionalFormatting>
  <conditionalFormatting sqref="F19:G20">
    <cfRule type="expression" dxfId="40" priority="22">
      <formula>$I$20="―"</formula>
    </cfRule>
  </conditionalFormatting>
  <conditionalFormatting sqref="F30:G31">
    <cfRule type="expression" dxfId="39" priority="1">
      <formula>$H$27=0</formula>
    </cfRule>
  </conditionalFormatting>
  <conditionalFormatting sqref="F31:G31">
    <cfRule type="expression" dxfId="38" priority="2">
      <formula>$F$28=""</formula>
    </cfRule>
  </conditionalFormatting>
  <conditionalFormatting sqref="F27:N29">
    <cfRule type="expression" dxfId="37" priority="44">
      <formula>$H$27=0</formula>
    </cfRule>
  </conditionalFormatting>
  <conditionalFormatting sqref="F33:N35">
    <cfRule type="expression" dxfId="36" priority="41">
      <formula>$H$33=0</formula>
    </cfRule>
  </conditionalFormatting>
  <conditionalFormatting sqref="F36:N38">
    <cfRule type="expression" dxfId="35" priority="39">
      <formula>$H$36=0</formula>
    </cfRule>
  </conditionalFormatting>
  <conditionalFormatting sqref="F39:N42">
    <cfRule type="expression" dxfId="34" priority="38">
      <formula>$H$39=0</formula>
    </cfRule>
  </conditionalFormatting>
  <conditionalFormatting sqref="F43:N46">
    <cfRule type="expression" dxfId="33" priority="36">
      <formula>$H$43=0</formula>
    </cfRule>
  </conditionalFormatting>
  <conditionalFormatting sqref="F47:N50">
    <cfRule type="expression" dxfId="32" priority="24">
      <formula>$H$49=0</formula>
    </cfRule>
  </conditionalFormatting>
  <conditionalFormatting sqref="F51:N53">
    <cfRule type="expression" dxfId="31" priority="35">
      <formula>$H$51=0</formula>
    </cfRule>
  </conditionalFormatting>
  <conditionalFormatting sqref="F54:N56">
    <cfRule type="expression" dxfId="30" priority="34">
      <formula>$H$54=0</formula>
    </cfRule>
  </conditionalFormatting>
  <conditionalFormatting sqref="F57:N58">
    <cfRule type="expression" dxfId="29" priority="19">
      <formula>$H$57=0</formula>
    </cfRule>
  </conditionalFormatting>
  <conditionalFormatting sqref="F59:N61">
    <cfRule type="expression" dxfId="28" priority="23">
      <formula>$H$59=0</formula>
    </cfRule>
  </conditionalFormatting>
  <conditionalFormatting sqref="F62:N63">
    <cfRule type="expression" dxfId="27" priority="33">
      <formula>$H$62=0</formula>
    </cfRule>
  </conditionalFormatting>
  <conditionalFormatting sqref="F64:N65">
    <cfRule type="expression" dxfId="26" priority="32">
      <formula>$H$64=0</formula>
    </cfRule>
  </conditionalFormatting>
  <conditionalFormatting sqref="F66:N66">
    <cfRule type="expression" dxfId="25" priority="31">
      <formula>$H$66=0</formula>
    </cfRule>
  </conditionalFormatting>
  <conditionalFormatting sqref="F67:N67">
    <cfRule type="expression" dxfId="24" priority="30">
      <formula>$H$67=0</formula>
    </cfRule>
  </conditionalFormatting>
  <conditionalFormatting sqref="H30:N31 F32:N32">
    <cfRule type="expression" dxfId="23" priority="42">
      <formula>$H$30=0</formula>
    </cfRule>
  </conditionalFormatting>
  <conditionalFormatting sqref="I19:K20">
    <cfRule type="expression" dxfId="22" priority="17">
      <formula>$I$19="―"</formula>
    </cfRule>
  </conditionalFormatting>
  <conditionalFormatting sqref="I28:K28 F28:G28">
    <cfRule type="expression" dxfId="21" priority="45">
      <formula>$F$28=""</formula>
    </cfRule>
  </conditionalFormatting>
  <conditionalFormatting sqref="I31:K31">
    <cfRule type="expression" dxfId="20" priority="43">
      <formula>$F$31=""</formula>
    </cfRule>
  </conditionalFormatting>
  <conditionalFormatting sqref="I37:K37 F37">
    <cfRule type="expression" dxfId="19" priority="40">
      <formula>$F$37=""</formula>
    </cfRule>
  </conditionalFormatting>
  <conditionalFormatting sqref="I52:K52 F52">
    <cfRule type="expression" dxfId="18" priority="29">
      <formula>$F$52=""</formula>
    </cfRule>
  </conditionalFormatting>
  <conditionalFormatting sqref="J19:J26">
    <cfRule type="duplicateValues" dxfId="17" priority="16"/>
  </conditionalFormatting>
  <conditionalFormatting sqref="J27:J29">
    <cfRule type="duplicateValues" dxfId="16" priority="15"/>
  </conditionalFormatting>
  <conditionalFormatting sqref="J30:J32">
    <cfRule type="duplicateValues" dxfId="15" priority="14"/>
  </conditionalFormatting>
  <conditionalFormatting sqref="J33:J35">
    <cfRule type="duplicateValues" dxfId="14" priority="13"/>
  </conditionalFormatting>
  <conditionalFormatting sqref="J36:J38">
    <cfRule type="duplicateValues" dxfId="13" priority="12"/>
  </conditionalFormatting>
  <conditionalFormatting sqref="J39:J42">
    <cfRule type="duplicateValues" dxfId="12" priority="11"/>
  </conditionalFormatting>
  <conditionalFormatting sqref="J43:J46">
    <cfRule type="duplicateValues" dxfId="11" priority="83"/>
  </conditionalFormatting>
  <conditionalFormatting sqref="J47:J48">
    <cfRule type="duplicateValues" dxfId="10" priority="9"/>
  </conditionalFormatting>
  <conditionalFormatting sqref="J49:J50">
    <cfRule type="duplicateValues" dxfId="9" priority="8"/>
  </conditionalFormatting>
  <conditionalFormatting sqref="J51:J53">
    <cfRule type="duplicateValues" dxfId="8" priority="7"/>
  </conditionalFormatting>
  <conditionalFormatting sqref="J54:J56">
    <cfRule type="duplicateValues" dxfId="7" priority="6"/>
  </conditionalFormatting>
  <conditionalFormatting sqref="J57:J58">
    <cfRule type="duplicateValues" dxfId="6" priority="18"/>
  </conditionalFormatting>
  <conditionalFormatting sqref="J59:J61">
    <cfRule type="duplicateValues" dxfId="5" priority="5"/>
  </conditionalFormatting>
  <conditionalFormatting sqref="J62:J63">
    <cfRule type="duplicateValues" dxfId="4" priority="4"/>
  </conditionalFormatting>
  <conditionalFormatting sqref="J64:J65">
    <cfRule type="duplicateValues" dxfId="3" priority="3"/>
  </conditionalFormatting>
  <conditionalFormatting sqref="J31:K31">
    <cfRule type="expression" dxfId="2" priority="46">
      <formula>$F$31=0</formula>
    </cfRule>
  </conditionalFormatting>
  <conditionalFormatting sqref="L19:L26">
    <cfRule type="expression" dxfId="1" priority="21">
      <formula>$B$19="対象外×"</formula>
    </cfRule>
  </conditionalFormatting>
  <conditionalFormatting sqref="O150:P151">
    <cfRule type="expression" dxfId="0" priority="49">
      <formula>$B$36="対象外×"</formula>
    </cfRule>
  </conditionalFormatting>
  <dataValidations count="14">
    <dataValidation type="list" allowBlank="1" showInputMessage="1" showErrorMessage="1" prompt="該当するもの_x000a_１つ選択_x000a_※複数不可" sqref="J57:J58 J19:J26" xr:uid="{D3B1D6E3-DFDF-48EE-BC54-933A3A6AAF30}">
      <formula1>"　,○"</formula1>
    </dataValidation>
    <dataValidation type="list" showInputMessage="1" showErrorMessage="1" prompt="該当するもの_x000a_１つ選択_x000a_※複数不可" sqref="J59:J68 J27:J56" xr:uid="{90D20480-82A0-4FF6-9C3A-95EF6E74EC87}">
      <formula1>"○,　"</formula1>
    </dataValidation>
    <dataValidation type="list" allowBlank="1" showInputMessage="1" showErrorMessage="1" sqref="B19:B21 B27:B28 B30 B36 B33:B34 B51:B52 B54 B43 B49 B57 B59:B60 B62 B64 B39:B40 B66:B67 B47" xr:uid="{D746DB75-1300-4E97-9933-C627E6952534}">
      <formula1>"対象○,対象外×"</formula1>
    </dataValidation>
    <dataValidation type="list" allowBlank="1" showInputMessage="1" showErrorMessage="1" sqref="L33" xr:uid="{CB04C35F-3D20-43A7-A9AA-8F9246F42E85}">
      <formula1>$E$114:$E$115</formula1>
    </dataValidation>
    <dataValidation type="list" allowBlank="1" showInputMessage="1" showErrorMessage="1" sqref="L27" xr:uid="{9BE52F33-AAA6-4262-BB19-465C7E3B317A}">
      <formula1>$E$110:$E$111</formula1>
    </dataValidation>
    <dataValidation type="list" allowBlank="1" showInputMessage="1" showErrorMessage="1" sqref="L30" xr:uid="{A122C46E-9CF8-454E-B8D8-B55DC2A69F5B}">
      <formula1>$E$112:$E$113</formula1>
    </dataValidation>
    <dataValidation type="list" allowBlank="1" showInputMessage="1" showErrorMessage="1" sqref="M36:N36" xr:uid="{7651A1E3-FBE9-4960-9140-E9C28F840D59}">
      <formula1>$I$110:$I$115</formula1>
    </dataValidation>
    <dataValidation type="list" allowBlank="1" showInputMessage="1" showErrorMessage="1" sqref="M37:N37" xr:uid="{0C09CCDC-19BC-422D-BAFE-9E1137B35E4C}">
      <formula1>$J$117:$J$120</formula1>
    </dataValidation>
    <dataValidation type="list" allowBlank="1" showInputMessage="1" showErrorMessage="1" sqref="M38:N38" xr:uid="{865DA06E-2319-460E-B49B-E746B8F7BF8A}">
      <formula1>$J$122:$J$124</formula1>
    </dataValidation>
    <dataValidation type="list" allowBlank="1" showInputMessage="1" showErrorMessage="1" sqref="E23" xr:uid="{26242BFD-F460-4BC3-890D-8DEF7E62A76F}">
      <formula1>$A$119:$A$147</formula1>
    </dataValidation>
    <dataValidation type="list" allowBlank="1" showInputMessage="1" showErrorMessage="1" sqref="F33:G33" xr:uid="{2936670C-CF23-4367-9A28-4422F19CA5EE}">
      <formula1>$Q$135:$Q$139</formula1>
    </dataValidation>
    <dataValidation type="list" allowBlank="1" showInputMessage="1" showErrorMessage="1" sqref="F34:G34" xr:uid="{B447C2E2-8FD1-4823-A75B-ACE40CD1E194}">
      <formula1>$R$135:$R$139</formula1>
    </dataValidation>
    <dataValidation type="list" allowBlank="1" showInputMessage="1" showErrorMessage="1" sqref="G1:N1" xr:uid="{B90FA312-5813-48DB-A3A6-1B98B4EF0FEA}">
      <formula1>$Q$90:$Q$122</formula1>
    </dataValidation>
    <dataValidation type="list" allowBlank="1" showInputMessage="1" showErrorMessage="1" sqref="F37:G37" xr:uid="{5EE88086-18D2-4CCC-A1E5-1FB3354AC4E5}">
      <formula1>$O$150:O$151</formula1>
    </dataValidation>
  </dataValidations>
  <pageMargins left="0.70866141732283472" right="0.11811023622047245" top="0.35433070866141736" bottom="0.15748031496062992" header="0" footer="0"/>
  <pageSetup paperSize="9" scale="80"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59E8089F-B938-4890-A24F-D4D8B0AC9DA9}">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A8424F07-EBB8-45B9-950F-1C94B900E289}">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7EE032D4-5B6D-4A2E-9565-F86326335F22}">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77AAAC4A-B856-4D48-95F2-F454724798BD}">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BCB2800-82FE-475D-8CEF-9CF358EE5914}">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26F3F6D2-BE0D-490E-866C-6853B595E222}">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E7A046E8-2752-4A3F-BDB6-4FFDB9F17DF9}">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F874C123-D682-42CE-89E0-49AE7D9847A7}">
            <x14:dataBar minLength="0" maxLength="100" border="1" negativeBarBorderColorSameAsPositive="0">
              <x14:cfvo type="autoMin"/>
              <x14:cfvo type="autoMax"/>
              <x14:borderColor rgb="FF638EC6"/>
              <x14:negativeFillColor rgb="FFFF0000"/>
              <x14:negativeBorderColor rgb="FFFF0000"/>
              <x14:axisColor rgb="FF000000"/>
            </x14:dataBar>
          </x14:cfRule>
          <xm:sqref>B47</xm:sqref>
        </x14:conditionalFormatting>
        <x14:conditionalFormatting xmlns:xm="http://schemas.microsoft.com/office/excel/2006/main">
          <x14:cfRule type="dataBar" id="{F56FAE64-753D-454A-A875-A841A7617FF9}">
            <x14:dataBar minLength="0" maxLength="100" border="1" negativeBarBorderColorSameAsPositive="0">
              <x14:cfvo type="autoMin"/>
              <x14:cfvo type="autoMax"/>
              <x14:borderColor rgb="FF638EC6"/>
              <x14:negativeFillColor rgb="FFFF0000"/>
              <x14:negativeBorderColor rgb="FFFF0000"/>
              <x14:axisColor rgb="FF000000"/>
            </x14:dataBar>
          </x14:cfRule>
          <xm:sqref>B49</xm:sqref>
        </x14:conditionalFormatting>
        <x14:conditionalFormatting xmlns:xm="http://schemas.microsoft.com/office/excel/2006/main">
          <x14:cfRule type="dataBar" id="{9DF56B00-47B2-4013-832D-155E6D760D5B}">
            <x14:dataBar minLength="0" maxLength="100" border="1" negativeBarBorderColorSameAsPositive="0">
              <x14:cfvo type="autoMin"/>
              <x14:cfvo type="autoMax"/>
              <x14:borderColor rgb="FF638EC6"/>
              <x14:negativeFillColor rgb="FFFF0000"/>
              <x14:negativeBorderColor rgb="FFFF0000"/>
              <x14:axisColor rgb="FF000000"/>
            </x14:dataBar>
          </x14:cfRule>
          <xm:sqref>B51:B52</xm:sqref>
        </x14:conditionalFormatting>
        <x14:conditionalFormatting xmlns:xm="http://schemas.microsoft.com/office/excel/2006/main">
          <x14:cfRule type="dataBar" id="{0131A8B5-D430-49FE-BEBE-6045DD26E5F9}">
            <x14:dataBar minLength="0" maxLength="100" border="1" negativeBarBorderColorSameAsPositive="0">
              <x14:cfvo type="autoMin"/>
              <x14:cfvo type="autoMax"/>
              <x14:borderColor rgb="FF638EC6"/>
              <x14:negativeFillColor rgb="FFFF0000"/>
              <x14:negativeBorderColor rgb="FFFF0000"/>
              <x14:axisColor rgb="FF000000"/>
            </x14:dataBar>
          </x14:cfRule>
          <xm:sqref>B54</xm:sqref>
        </x14:conditionalFormatting>
        <x14:conditionalFormatting xmlns:xm="http://schemas.microsoft.com/office/excel/2006/main">
          <x14:cfRule type="dataBar" id="{B88F5796-8F1A-464A-81AE-262208F5CA66}">
            <x14:dataBar minLength="0" maxLength="100" border="1" negativeBarBorderColorSameAsPositive="0">
              <x14:cfvo type="autoMin"/>
              <x14:cfvo type="autoMax"/>
              <x14:borderColor rgb="FF638EC6"/>
              <x14:negativeFillColor rgb="FFFF0000"/>
              <x14:negativeBorderColor rgb="FFFF0000"/>
              <x14:axisColor rgb="FF000000"/>
            </x14:dataBar>
          </x14:cfRule>
          <xm:sqref>B57</xm:sqref>
        </x14:conditionalFormatting>
        <x14:conditionalFormatting xmlns:xm="http://schemas.microsoft.com/office/excel/2006/main">
          <x14:cfRule type="dataBar" id="{C23FD986-7BE2-4176-9758-1EAECC49889E}">
            <x14:dataBar minLength="0" maxLength="100" border="1" negativeBarBorderColorSameAsPositive="0">
              <x14:cfvo type="autoMin"/>
              <x14:cfvo type="autoMax"/>
              <x14:borderColor rgb="FF638EC6"/>
              <x14:negativeFillColor rgb="FFFF0000"/>
              <x14:negativeBorderColor rgb="FFFF0000"/>
              <x14:axisColor rgb="FF000000"/>
            </x14:dataBar>
          </x14:cfRule>
          <xm:sqref>B59:B60</xm:sqref>
        </x14:conditionalFormatting>
        <x14:conditionalFormatting xmlns:xm="http://schemas.microsoft.com/office/excel/2006/main">
          <x14:cfRule type="dataBar" id="{6F1FB660-8280-4F8C-8E1C-E34A38EDA2A1}">
            <x14:dataBar minLength="0" maxLength="100" border="1" negativeBarBorderColorSameAsPositive="0">
              <x14:cfvo type="autoMin"/>
              <x14:cfvo type="autoMax"/>
              <x14:borderColor rgb="FF638EC6"/>
              <x14:negativeFillColor rgb="FFFF0000"/>
              <x14:negativeBorderColor rgb="FFFF0000"/>
              <x14:axisColor rgb="FF000000"/>
            </x14:dataBar>
          </x14:cfRule>
          <xm:sqref>B62</xm:sqref>
        </x14:conditionalFormatting>
        <x14:conditionalFormatting xmlns:xm="http://schemas.microsoft.com/office/excel/2006/main">
          <x14:cfRule type="dataBar" id="{75179686-C56D-4878-AD0B-3A5FABB2F23C}">
            <x14:dataBar minLength="0" maxLength="100" border="1" negativeBarBorderColorSameAsPositive="0">
              <x14:cfvo type="autoMin"/>
              <x14:cfvo type="autoMax"/>
              <x14:borderColor rgb="FF638EC6"/>
              <x14:negativeFillColor rgb="FFFF0000"/>
              <x14:negativeBorderColor rgb="FFFF0000"/>
              <x14:axisColor rgb="FF000000"/>
            </x14:dataBar>
          </x14:cfRule>
          <xm:sqref>B66:B67 B64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5"/>
  <sheetViews>
    <sheetView view="pageBreakPreview" zoomScaleNormal="100" zoomScaleSheetLayoutView="100" workbookViewId="0">
      <selection activeCell="F27" sqref="F27"/>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311</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485" t="s">
        <v>25</v>
      </c>
      <c r="B3" s="485"/>
      <c r="C3" s="485"/>
      <c r="D3" s="485"/>
      <c r="E3" s="485"/>
      <c r="F3" s="485"/>
      <c r="G3" s="485"/>
      <c r="H3" s="485"/>
      <c r="I3" s="485"/>
      <c r="J3" s="485"/>
      <c r="K3" s="485"/>
      <c r="L3" s="485"/>
      <c r="M3" s="36"/>
    </row>
    <row r="4" spans="1:13" ht="7.5" customHeight="1">
      <c r="A4" s="83"/>
      <c r="B4" s="83"/>
      <c r="C4" s="83"/>
      <c r="D4" s="83"/>
      <c r="E4" s="83"/>
      <c r="F4" s="83"/>
      <c r="G4" s="83"/>
      <c r="H4" s="83"/>
      <c r="I4" s="83"/>
      <c r="J4" s="83"/>
      <c r="K4" s="83"/>
      <c r="L4" s="83"/>
      <c r="M4" s="36"/>
    </row>
    <row r="5" spans="1:13">
      <c r="B5" s="37" t="s">
        <v>26</v>
      </c>
      <c r="C5" s="488">
        <f>別記様式第0号!G27</f>
        <v>0</v>
      </c>
      <c r="D5" s="488"/>
      <c r="E5" s="488"/>
      <c r="F5" s="36"/>
      <c r="G5" s="38"/>
      <c r="H5" s="39"/>
      <c r="I5" s="39"/>
      <c r="J5" s="489"/>
      <c r="K5" s="489"/>
      <c r="L5" s="489"/>
      <c r="M5" s="36"/>
    </row>
    <row r="6" spans="1:13">
      <c r="B6" s="37" t="s">
        <v>27</v>
      </c>
      <c r="C6" s="488">
        <f>別記様式第0号!G30</f>
        <v>0</v>
      </c>
      <c r="D6" s="488"/>
      <c r="E6" s="488"/>
      <c r="F6" s="36"/>
      <c r="G6" s="38"/>
      <c r="H6" s="39"/>
      <c r="I6" s="39"/>
      <c r="J6" s="489"/>
      <c r="K6" s="489"/>
      <c r="L6" s="489"/>
      <c r="M6" s="36"/>
    </row>
    <row r="7" spans="1:13">
      <c r="B7" s="37" t="s">
        <v>28</v>
      </c>
      <c r="C7" s="488">
        <f>別記様式第0号!G33</f>
        <v>0</v>
      </c>
      <c r="D7" s="488"/>
      <c r="E7" s="488"/>
      <c r="F7" s="36"/>
      <c r="G7" s="38"/>
      <c r="H7" s="39"/>
      <c r="I7" s="39"/>
      <c r="J7" s="489"/>
      <c r="K7" s="489"/>
      <c r="L7" s="489"/>
      <c r="M7" s="36"/>
    </row>
    <row r="8" spans="1:13">
      <c r="B8" s="37" t="s">
        <v>29</v>
      </c>
      <c r="C8" s="488">
        <f>別記様式第0号!G36</f>
        <v>0</v>
      </c>
      <c r="D8" s="488"/>
      <c r="E8" s="488"/>
      <c r="F8" s="36"/>
      <c r="G8" s="38"/>
      <c r="H8" s="39"/>
      <c r="I8" s="39"/>
      <c r="J8" s="489"/>
      <c r="K8" s="489"/>
      <c r="L8" s="489"/>
      <c r="M8" s="36"/>
    </row>
    <row r="9" spans="1:13">
      <c r="B9" s="37" t="s">
        <v>30</v>
      </c>
      <c r="C9" s="488">
        <f>別記様式第0号!G39</f>
        <v>0</v>
      </c>
      <c r="D9" s="488"/>
      <c r="E9" s="488"/>
      <c r="F9" s="36"/>
      <c r="H9" s="40" t="s">
        <v>31</v>
      </c>
      <c r="I9" s="490">
        <f>別記様式第0号!H11</f>
        <v>0</v>
      </c>
      <c r="J9" s="490"/>
      <c r="K9" s="490"/>
      <c r="L9" s="490"/>
      <c r="M9" s="36"/>
    </row>
    <row r="10" spans="1:13" ht="6" customHeight="1">
      <c r="B10" s="36"/>
      <c r="C10" s="41"/>
      <c r="D10" s="41"/>
      <c r="E10" s="41"/>
      <c r="F10" s="36"/>
      <c r="H10" s="36"/>
      <c r="I10" s="36"/>
      <c r="J10" s="36"/>
      <c r="K10" s="36"/>
      <c r="L10" s="36"/>
      <c r="M10" s="36"/>
    </row>
    <row r="11" spans="1:13">
      <c r="B11" s="36" t="s">
        <v>32</v>
      </c>
      <c r="C11" s="491"/>
      <c r="D11" s="491"/>
      <c r="E11" s="42"/>
      <c r="F11" s="36"/>
      <c r="H11" s="40" t="s">
        <v>33</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34</v>
      </c>
      <c r="B13" s="47" t="s">
        <v>35</v>
      </c>
      <c r="C13" s="47" t="s">
        <v>36</v>
      </c>
      <c r="D13" s="47" t="s">
        <v>37</v>
      </c>
      <c r="E13" s="47" t="s">
        <v>38</v>
      </c>
      <c r="F13" s="47" t="s">
        <v>39</v>
      </c>
      <c r="G13" s="47" t="s">
        <v>40</v>
      </c>
      <c r="H13" s="47" t="s">
        <v>41</v>
      </c>
      <c r="I13" s="47" t="s">
        <v>42</v>
      </c>
      <c r="J13" s="47" t="s">
        <v>43</v>
      </c>
      <c r="K13" s="48" t="s">
        <v>44</v>
      </c>
      <c r="L13" s="48" t="s">
        <v>45</v>
      </c>
    </row>
    <row r="14" spans="1:13" ht="29.25" customHeight="1">
      <c r="A14" s="46">
        <v>1</v>
      </c>
      <c r="B14" s="49"/>
      <c r="C14" s="76" t="s">
        <v>46</v>
      </c>
      <c r="D14" s="49"/>
      <c r="E14" s="49"/>
      <c r="F14" s="50" t="s">
        <v>47</v>
      </c>
      <c r="G14" s="51" t="s">
        <v>48</v>
      </c>
      <c r="H14" s="52"/>
      <c r="I14" s="53"/>
      <c r="J14" s="54"/>
      <c r="K14" s="49"/>
      <c r="L14" s="49"/>
    </row>
    <row r="15" spans="1:13" ht="29.25" customHeight="1">
      <c r="A15" s="55"/>
      <c r="B15" s="56"/>
      <c r="C15" s="56"/>
      <c r="D15" s="56"/>
      <c r="E15" s="56"/>
      <c r="F15" s="50" t="s">
        <v>49</v>
      </c>
      <c r="G15" s="56"/>
      <c r="H15" s="52"/>
      <c r="I15" s="53"/>
      <c r="J15" s="56"/>
      <c r="K15" s="56"/>
      <c r="L15" s="56"/>
    </row>
    <row r="16" spans="1:13" ht="29.25" customHeight="1">
      <c r="A16" s="55"/>
      <c r="B16" s="56"/>
      <c r="C16" s="56"/>
      <c r="D16" s="56"/>
      <c r="E16" s="56"/>
      <c r="F16" s="50" t="s">
        <v>49</v>
      </c>
      <c r="G16" s="56"/>
      <c r="H16" s="52"/>
      <c r="I16" s="53"/>
      <c r="J16" s="56"/>
      <c r="K16" s="56"/>
      <c r="L16" s="56"/>
    </row>
    <row r="17" spans="1:12" ht="29.25" customHeight="1">
      <c r="A17" s="55"/>
      <c r="B17" s="56"/>
      <c r="C17" s="56"/>
      <c r="D17" s="56"/>
      <c r="E17" s="56"/>
      <c r="F17" s="50" t="s">
        <v>49</v>
      </c>
      <c r="G17" s="56"/>
      <c r="H17" s="52"/>
      <c r="I17" s="53"/>
      <c r="J17" s="56"/>
      <c r="K17" s="56"/>
      <c r="L17" s="56"/>
    </row>
    <row r="18" spans="1:12" ht="29.25" customHeight="1">
      <c r="A18" s="55"/>
      <c r="B18" s="56"/>
      <c r="C18" s="56"/>
      <c r="D18" s="56"/>
      <c r="E18" s="56"/>
      <c r="F18" s="50" t="s">
        <v>49</v>
      </c>
      <c r="G18" s="56"/>
      <c r="H18" s="52"/>
      <c r="I18" s="53"/>
      <c r="J18" s="56"/>
      <c r="K18" s="56"/>
      <c r="L18" s="56"/>
    </row>
    <row r="19" spans="1:12" ht="29.25" customHeight="1">
      <c r="A19" s="55"/>
      <c r="B19" s="56"/>
      <c r="C19" s="56"/>
      <c r="D19" s="56"/>
      <c r="E19" s="56"/>
      <c r="F19" s="50" t="s">
        <v>49</v>
      </c>
      <c r="G19" s="56"/>
      <c r="H19" s="52"/>
      <c r="I19" s="53"/>
      <c r="J19" s="56"/>
      <c r="K19" s="56"/>
      <c r="L19" s="56"/>
    </row>
    <row r="20" spans="1:12" ht="29.25" customHeight="1">
      <c r="A20" s="55"/>
      <c r="B20" s="56"/>
      <c r="C20" s="56"/>
      <c r="D20" s="56"/>
      <c r="E20" s="56"/>
      <c r="F20" s="50" t="s">
        <v>49</v>
      </c>
      <c r="G20" s="56"/>
      <c r="H20" s="52"/>
      <c r="I20" s="53"/>
      <c r="J20" s="56"/>
      <c r="K20" s="56"/>
      <c r="L20" s="56"/>
    </row>
    <row r="21" spans="1:12" ht="29.25" customHeight="1">
      <c r="A21" s="55"/>
      <c r="B21" s="56"/>
      <c r="C21" s="56"/>
      <c r="D21" s="56"/>
      <c r="E21" s="56"/>
      <c r="F21" s="50" t="s">
        <v>49</v>
      </c>
      <c r="G21" s="56"/>
      <c r="H21" s="52"/>
      <c r="I21" s="53"/>
      <c r="J21" s="56"/>
      <c r="K21" s="56"/>
      <c r="L21" s="56"/>
    </row>
    <row r="22" spans="1:12" ht="29.25" customHeight="1">
      <c r="A22" s="55"/>
      <c r="B22" s="56"/>
      <c r="C22" s="56"/>
      <c r="D22" s="56"/>
      <c r="E22" s="56"/>
      <c r="F22" s="50" t="s">
        <v>49</v>
      </c>
      <c r="G22" s="56"/>
      <c r="H22" s="52"/>
      <c r="I22" s="53"/>
      <c r="J22" s="56"/>
      <c r="K22" s="56"/>
      <c r="L22" s="56"/>
    </row>
    <row r="23" spans="1:12" ht="29.25" customHeight="1">
      <c r="A23" s="55"/>
      <c r="B23" s="56"/>
      <c r="C23" s="56"/>
      <c r="D23" s="56"/>
      <c r="E23" s="56"/>
      <c r="F23" s="50" t="s">
        <v>49</v>
      </c>
      <c r="G23" s="56"/>
      <c r="H23" s="52"/>
      <c r="I23" s="53"/>
      <c r="J23" s="56"/>
      <c r="K23" s="56"/>
      <c r="L23" s="56"/>
    </row>
    <row r="24" spans="1:12" ht="29.25" customHeight="1" thickBot="1">
      <c r="A24" s="55"/>
      <c r="B24" s="56"/>
      <c r="C24" s="56"/>
      <c r="D24" s="56"/>
      <c r="E24" s="56"/>
      <c r="F24" s="57" t="s">
        <v>49</v>
      </c>
      <c r="G24" s="58"/>
      <c r="H24" s="59"/>
      <c r="I24" s="60"/>
      <c r="J24" s="56"/>
      <c r="K24" s="58"/>
      <c r="L24" s="56"/>
    </row>
    <row r="25" spans="1:12" ht="18.75" customHeight="1" thickBot="1">
      <c r="A25" s="61"/>
      <c r="B25" s="61"/>
      <c r="C25" s="62"/>
      <c r="D25" s="62"/>
      <c r="E25" s="63" t="s">
        <v>50</v>
      </c>
      <c r="F25" s="64">
        <f>COUNT(A14:A24)</f>
        <v>1</v>
      </c>
      <c r="G25" s="486" t="s">
        <v>623</v>
      </c>
      <c r="H25" s="487"/>
      <c r="I25" s="65">
        <f>SUM(I14:I24)</f>
        <v>0</v>
      </c>
      <c r="J25" s="66" t="s">
        <v>51</v>
      </c>
      <c r="K25" s="67">
        <f>ROUND(I25/F25,1)</f>
        <v>0</v>
      </c>
      <c r="L25" s="68"/>
    </row>
    <row r="26" spans="1:12" ht="18.75" customHeight="1">
      <c r="A26" s="101" t="s">
        <v>624</v>
      </c>
      <c r="B26" s="102"/>
      <c r="C26" s="78"/>
      <c r="D26" s="78"/>
      <c r="E26" s="78"/>
      <c r="F26" s="78"/>
      <c r="G26" s="78"/>
      <c r="H26" s="78"/>
      <c r="I26" s="78"/>
      <c r="J26" s="78"/>
      <c r="K26" s="79" t="s">
        <v>52</v>
      </c>
      <c r="L26" s="80"/>
    </row>
    <row r="27" spans="1:12" ht="12" customHeight="1">
      <c r="A27" s="101" t="s">
        <v>625</v>
      </c>
      <c r="B27" s="102"/>
      <c r="C27" s="78"/>
      <c r="D27" s="78"/>
      <c r="E27" s="78"/>
      <c r="F27" s="78"/>
      <c r="G27" s="78"/>
      <c r="H27" s="78"/>
      <c r="I27" s="78"/>
      <c r="J27" s="78"/>
      <c r="K27" s="80"/>
      <c r="L27" s="80"/>
    </row>
    <row r="28" spans="1:12" ht="12" customHeight="1">
      <c r="A28" s="109" t="s">
        <v>731</v>
      </c>
      <c r="B28" s="102"/>
      <c r="C28" s="77"/>
      <c r="D28" s="77"/>
      <c r="E28" s="77"/>
      <c r="F28" s="77"/>
      <c r="G28" s="77"/>
      <c r="H28" s="77"/>
      <c r="I28" s="77"/>
      <c r="J28" s="77"/>
      <c r="K28" s="69"/>
      <c r="L28" s="69"/>
    </row>
    <row r="29" spans="1:12" ht="12" customHeight="1">
      <c r="A29" s="101" t="s">
        <v>626</v>
      </c>
      <c r="B29" s="102"/>
      <c r="C29" s="78"/>
      <c r="D29" s="78"/>
      <c r="E29" s="78"/>
      <c r="F29" s="78"/>
      <c r="G29" s="78"/>
      <c r="H29" s="78"/>
      <c r="I29" s="78"/>
      <c r="J29" s="78"/>
      <c r="K29" s="80"/>
      <c r="L29" s="80"/>
    </row>
    <row r="30" spans="1:12" ht="12" customHeight="1">
      <c r="A30" s="101" t="s">
        <v>627</v>
      </c>
      <c r="B30" s="102"/>
      <c r="C30" s="78"/>
      <c r="D30" s="78"/>
      <c r="E30" s="78"/>
      <c r="F30" s="78"/>
      <c r="G30" s="78"/>
      <c r="H30" s="78"/>
      <c r="I30" s="78"/>
      <c r="J30" s="78"/>
      <c r="K30" s="80"/>
      <c r="L30" s="80"/>
    </row>
    <row r="31" spans="1:12" ht="12" customHeight="1">
      <c r="A31" s="101" t="s">
        <v>628</v>
      </c>
      <c r="B31" s="102"/>
      <c r="C31" s="78"/>
      <c r="D31" s="78"/>
      <c r="E31" s="78"/>
      <c r="F31" s="78"/>
      <c r="G31" s="78"/>
      <c r="H31" s="78"/>
      <c r="I31" s="78"/>
      <c r="J31" s="78"/>
      <c r="K31" s="80"/>
      <c r="L31" s="80"/>
    </row>
    <row r="32" spans="1:12" ht="12" customHeight="1">
      <c r="A32" s="101" t="s">
        <v>629</v>
      </c>
      <c r="B32" s="102"/>
      <c r="C32" s="78"/>
      <c r="D32" s="78"/>
      <c r="E32" s="78"/>
      <c r="F32" s="78"/>
      <c r="G32" s="78"/>
      <c r="H32" s="78"/>
      <c r="I32" s="78"/>
      <c r="J32" s="78"/>
      <c r="K32" s="80"/>
      <c r="L32" s="80"/>
    </row>
    <row r="33" spans="1:13" ht="12" customHeight="1">
      <c r="A33" s="101" t="s">
        <v>630</v>
      </c>
      <c r="B33" s="102"/>
      <c r="C33" s="78"/>
      <c r="D33" s="78"/>
      <c r="E33" s="78"/>
      <c r="F33" s="78"/>
      <c r="G33" s="78"/>
      <c r="H33" s="78"/>
      <c r="I33" s="78"/>
      <c r="J33" s="78"/>
      <c r="K33" s="80"/>
      <c r="L33" s="80"/>
    </row>
    <row r="34" spans="1:13">
      <c r="D34" s="36"/>
      <c r="E34" s="36"/>
      <c r="F34" s="36"/>
      <c r="G34" s="36"/>
      <c r="H34" s="36"/>
      <c r="I34" s="36"/>
      <c r="J34" s="36"/>
      <c r="K34" s="36"/>
      <c r="L34" s="36"/>
      <c r="M34" s="36"/>
    </row>
    <row r="37" spans="1:13">
      <c r="J37" s="61">
        <v>1</v>
      </c>
      <c r="K37" s="103" t="s">
        <v>53</v>
      </c>
    </row>
    <row r="38" spans="1:13">
      <c r="J38" s="61">
        <v>2</v>
      </c>
      <c r="K38" s="103" t="s">
        <v>54</v>
      </c>
    </row>
    <row r="39" spans="1:13">
      <c r="J39" s="61">
        <v>3</v>
      </c>
      <c r="K39" s="104" t="s">
        <v>55</v>
      </c>
    </row>
    <row r="40" spans="1:13">
      <c r="J40" s="61">
        <v>4</v>
      </c>
      <c r="K40" s="105" t="s">
        <v>56</v>
      </c>
    </row>
    <row r="41" spans="1:13">
      <c r="J41" s="61">
        <v>5</v>
      </c>
      <c r="K41" s="103" t="s">
        <v>57</v>
      </c>
    </row>
    <row r="42" spans="1:13">
      <c r="J42" s="61">
        <v>6</v>
      </c>
      <c r="K42" s="105" t="s">
        <v>58</v>
      </c>
    </row>
    <row r="43" spans="1:13">
      <c r="J43" s="61">
        <v>7</v>
      </c>
      <c r="K43" s="103" t="s">
        <v>59</v>
      </c>
    </row>
    <row r="44" spans="1:13">
      <c r="J44" s="61">
        <v>8</v>
      </c>
      <c r="K44" s="106" t="s">
        <v>60</v>
      </c>
    </row>
    <row r="45" spans="1:13">
      <c r="J45" s="61">
        <v>9</v>
      </c>
      <c r="K45" s="106" t="s">
        <v>61</v>
      </c>
    </row>
    <row r="46" spans="1:13">
      <c r="J46" s="61">
        <v>10</v>
      </c>
      <c r="K46" s="104" t="s">
        <v>62</v>
      </c>
    </row>
    <row r="47" spans="1:13">
      <c r="J47" s="61">
        <v>11</v>
      </c>
      <c r="K47" s="104" t="s">
        <v>63</v>
      </c>
    </row>
    <row r="48" spans="1:13">
      <c r="J48" s="61">
        <v>12</v>
      </c>
      <c r="K48" s="104" t="s">
        <v>64</v>
      </c>
    </row>
    <row r="49" spans="10:11">
      <c r="J49" s="61">
        <v>13</v>
      </c>
      <c r="K49" s="106" t="s">
        <v>65</v>
      </c>
    </row>
    <row r="50" spans="10:11">
      <c r="J50" s="61">
        <v>14</v>
      </c>
      <c r="K50" s="106" t="s">
        <v>66</v>
      </c>
    </row>
    <row r="51" spans="10:11">
      <c r="J51" s="61">
        <v>15</v>
      </c>
      <c r="K51" s="106" t="s">
        <v>67</v>
      </c>
    </row>
    <row r="52" spans="10:11">
      <c r="J52" s="61">
        <v>16</v>
      </c>
      <c r="K52" s="106" t="s">
        <v>68</v>
      </c>
    </row>
    <row r="53" spans="10:11">
      <c r="J53" s="61">
        <v>17</v>
      </c>
      <c r="K53" s="106" t="s">
        <v>69</v>
      </c>
    </row>
    <row r="54" spans="10:11">
      <c r="J54" s="61">
        <v>18</v>
      </c>
      <c r="K54" s="106" t="s">
        <v>70</v>
      </c>
    </row>
    <row r="55" spans="10:11">
      <c r="J55" s="61">
        <v>19</v>
      </c>
      <c r="K55" s="106" t="s">
        <v>71</v>
      </c>
    </row>
    <row r="56" spans="10:11">
      <c r="J56" s="61">
        <v>20</v>
      </c>
      <c r="K56" s="106" t="s">
        <v>72</v>
      </c>
    </row>
    <row r="57" spans="10:11">
      <c r="J57" s="61">
        <v>21</v>
      </c>
      <c r="K57" s="106" t="s">
        <v>73</v>
      </c>
    </row>
    <row r="58" spans="10:11">
      <c r="J58" s="61">
        <v>22</v>
      </c>
      <c r="K58" s="106" t="s">
        <v>74</v>
      </c>
    </row>
    <row r="59" spans="10:11">
      <c r="J59" s="61">
        <v>23</v>
      </c>
      <c r="K59" s="106" t="s">
        <v>75</v>
      </c>
    </row>
    <row r="60" spans="10:11">
      <c r="J60" s="61">
        <v>24</v>
      </c>
      <c r="K60" s="106" t="s">
        <v>76</v>
      </c>
    </row>
    <row r="61" spans="10:11">
      <c r="J61" s="61">
        <v>25</v>
      </c>
      <c r="K61" s="106" t="s">
        <v>77</v>
      </c>
    </row>
    <row r="62" spans="10:11">
      <c r="J62" s="61">
        <v>26</v>
      </c>
      <c r="K62" s="106" t="s">
        <v>78</v>
      </c>
    </row>
    <row r="63" spans="10:11">
      <c r="J63" s="61">
        <v>27</v>
      </c>
      <c r="K63" s="106" t="s">
        <v>79</v>
      </c>
    </row>
    <row r="64" spans="10:11">
      <c r="J64" s="61">
        <v>28</v>
      </c>
      <c r="K64" s="106" t="s">
        <v>80</v>
      </c>
    </row>
    <row r="65" spans="10:11">
      <c r="J65" s="61">
        <v>29</v>
      </c>
      <c r="K65" s="106" t="s">
        <v>81</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5"/>
  <dataValidations count="1">
    <dataValidation type="list" allowBlank="1" showInputMessage="1" showErrorMessage="1" sqref="C11 WVP983053:WVP983063 WLT983053:WLT983063 WBX983053:WBX983063 VSB983053:VSB983063 VIF983053:VIF983063 UYJ983053:UYJ983063 UON983053:UON983063 UER983053:UER983063 TUV983053:TUV983063 TKZ983053:TKZ983063 TBD983053:TBD983063 SRH983053:SRH983063 SHL983053:SHL983063 RXP983053:RXP983063 RNT983053:RNT983063 RDX983053:RDX983063 QUB983053:QUB983063 QKF983053:QKF983063 QAJ983053:QAJ983063 PQN983053:PQN983063 PGR983053:PGR983063 OWV983053:OWV983063 OMZ983053:OMZ983063 ODD983053:ODD983063 NTH983053:NTH983063 NJL983053:NJL983063 MZP983053:MZP983063 MPT983053:MPT983063 MFX983053:MFX983063 LWB983053:LWB983063 LMF983053:LMF983063 LCJ983053:LCJ983063 KSN983053:KSN983063 KIR983053:KIR983063 JYV983053:JYV983063 JOZ983053:JOZ983063 JFD983053:JFD983063 IVH983053:IVH983063 ILL983053:ILL983063 IBP983053:IBP983063 HRT983053:HRT983063 HHX983053:HHX983063 GYB983053:GYB983063 GOF983053:GOF983063 GEJ983053:GEJ983063 FUN983053:FUN983063 FKR983053:FKR983063 FAV983053:FAV983063 EQZ983053:EQZ983063 EHD983053:EHD983063 DXH983053:DXH983063 DNL983053:DNL983063 DDP983053:DDP983063 CTT983053:CTT983063 CJX983053:CJX983063 CAB983053:CAB983063 BQF983053:BQF983063 BGJ983053:BGJ983063 AWN983053:AWN983063 AMR983053:AMR983063 ACV983053:ACV983063 SZ983053:SZ983063 JD983053:JD983063 H983053:H983063 WVP917517:WVP917527 WLT917517:WLT917527 WBX917517:WBX917527 VSB917517:VSB917527 VIF917517:VIF917527 UYJ917517:UYJ917527 UON917517:UON917527 UER917517:UER917527 TUV917517:TUV917527 TKZ917517:TKZ917527 TBD917517:TBD917527 SRH917517:SRH917527 SHL917517:SHL917527 RXP917517:RXP917527 RNT917517:RNT917527 RDX917517:RDX917527 QUB917517:QUB917527 QKF917517:QKF917527 QAJ917517:QAJ917527 PQN917517:PQN917527 PGR917517:PGR917527 OWV917517:OWV917527 OMZ917517:OMZ917527 ODD917517:ODD917527 NTH917517:NTH917527 NJL917517:NJL917527 MZP917517:MZP917527 MPT917517:MPT917527 MFX917517:MFX917527 LWB917517:LWB917527 LMF917517:LMF917527 LCJ917517:LCJ917527 KSN917517:KSN917527 KIR917517:KIR917527 JYV917517:JYV917527 JOZ917517:JOZ917527 JFD917517:JFD917527 IVH917517:IVH917527 ILL917517:ILL917527 IBP917517:IBP917527 HRT917517:HRT917527 HHX917517:HHX917527 GYB917517:GYB917527 GOF917517:GOF917527 GEJ917517:GEJ917527 FUN917517:FUN917527 FKR917517:FKR917527 FAV917517:FAV917527 EQZ917517:EQZ917527 EHD917517:EHD917527 DXH917517:DXH917527 DNL917517:DNL917527 DDP917517:DDP917527 CTT917517:CTT917527 CJX917517:CJX917527 CAB917517:CAB917527 BQF917517:BQF917527 BGJ917517:BGJ917527 AWN917517:AWN917527 AMR917517:AMR917527 ACV917517:ACV917527 SZ917517:SZ917527 JD917517:JD917527 H917517:H917527 WVP851981:WVP851991 WLT851981:WLT851991 WBX851981:WBX851991 VSB851981:VSB851991 VIF851981:VIF851991 UYJ851981:UYJ851991 UON851981:UON851991 UER851981:UER851991 TUV851981:TUV851991 TKZ851981:TKZ851991 TBD851981:TBD851991 SRH851981:SRH851991 SHL851981:SHL851991 RXP851981:RXP851991 RNT851981:RNT851991 RDX851981:RDX851991 QUB851981:QUB851991 QKF851981:QKF851991 QAJ851981:QAJ851991 PQN851981:PQN851991 PGR851981:PGR851991 OWV851981:OWV851991 OMZ851981:OMZ851991 ODD851981:ODD851991 NTH851981:NTH851991 NJL851981:NJL851991 MZP851981:MZP851991 MPT851981:MPT851991 MFX851981:MFX851991 LWB851981:LWB851991 LMF851981:LMF851991 LCJ851981:LCJ851991 KSN851981:KSN851991 KIR851981:KIR851991 JYV851981:JYV851991 JOZ851981:JOZ851991 JFD851981:JFD851991 IVH851981:IVH851991 ILL851981:ILL851991 IBP851981:IBP851991 HRT851981:HRT851991 HHX851981:HHX851991 GYB851981:GYB851991 GOF851981:GOF851991 GEJ851981:GEJ851991 FUN851981:FUN851991 FKR851981:FKR851991 FAV851981:FAV851991 EQZ851981:EQZ851991 EHD851981:EHD851991 DXH851981:DXH851991 DNL851981:DNL851991 DDP851981:DDP851991 CTT851981:CTT851991 CJX851981:CJX851991 CAB851981:CAB851991 BQF851981:BQF851991 BGJ851981:BGJ851991 AWN851981:AWN851991 AMR851981:AMR851991 ACV851981:ACV851991 SZ851981:SZ851991 JD851981:JD851991 H851981:H851991 WVP786445:WVP786455 WLT786445:WLT786455 WBX786445:WBX786455 VSB786445:VSB786455 VIF786445:VIF786455 UYJ786445:UYJ786455 UON786445:UON786455 UER786445:UER786455 TUV786445:TUV786455 TKZ786445:TKZ786455 TBD786445:TBD786455 SRH786445:SRH786455 SHL786445:SHL786455 RXP786445:RXP786455 RNT786445:RNT786455 RDX786445:RDX786455 QUB786445:QUB786455 QKF786445:QKF786455 QAJ786445:QAJ786455 PQN786445:PQN786455 PGR786445:PGR786455 OWV786445:OWV786455 OMZ786445:OMZ786455 ODD786445:ODD786455 NTH786445:NTH786455 NJL786445:NJL786455 MZP786445:MZP786455 MPT786445:MPT786455 MFX786445:MFX786455 LWB786445:LWB786455 LMF786445:LMF786455 LCJ786445:LCJ786455 KSN786445:KSN786455 KIR786445:KIR786455 JYV786445:JYV786455 JOZ786445:JOZ786455 JFD786445:JFD786455 IVH786445:IVH786455 ILL786445:ILL786455 IBP786445:IBP786455 HRT786445:HRT786455 HHX786445:HHX786455 GYB786445:GYB786455 GOF786445:GOF786455 GEJ786445:GEJ786455 FUN786445:FUN786455 FKR786445:FKR786455 FAV786445:FAV786455 EQZ786445:EQZ786455 EHD786445:EHD786455 DXH786445:DXH786455 DNL786445:DNL786455 DDP786445:DDP786455 CTT786445:CTT786455 CJX786445:CJX786455 CAB786445:CAB786455 BQF786445:BQF786455 BGJ786445:BGJ786455 AWN786445:AWN786455 AMR786445:AMR786455 ACV786445:ACV786455 SZ786445:SZ786455 JD786445:JD786455 H786445:H786455 WVP720909:WVP720919 WLT720909:WLT720919 WBX720909:WBX720919 VSB720909:VSB720919 VIF720909:VIF720919 UYJ720909:UYJ720919 UON720909:UON720919 UER720909:UER720919 TUV720909:TUV720919 TKZ720909:TKZ720919 TBD720909:TBD720919 SRH720909:SRH720919 SHL720909:SHL720919 RXP720909:RXP720919 RNT720909:RNT720919 RDX720909:RDX720919 QUB720909:QUB720919 QKF720909:QKF720919 QAJ720909:QAJ720919 PQN720909:PQN720919 PGR720909:PGR720919 OWV720909:OWV720919 OMZ720909:OMZ720919 ODD720909:ODD720919 NTH720909:NTH720919 NJL720909:NJL720919 MZP720909:MZP720919 MPT720909:MPT720919 MFX720909:MFX720919 LWB720909:LWB720919 LMF720909:LMF720919 LCJ720909:LCJ720919 KSN720909:KSN720919 KIR720909:KIR720919 JYV720909:JYV720919 JOZ720909:JOZ720919 JFD720909:JFD720919 IVH720909:IVH720919 ILL720909:ILL720919 IBP720909:IBP720919 HRT720909:HRT720919 HHX720909:HHX720919 GYB720909:GYB720919 GOF720909:GOF720919 GEJ720909:GEJ720919 FUN720909:FUN720919 FKR720909:FKR720919 FAV720909:FAV720919 EQZ720909:EQZ720919 EHD720909:EHD720919 DXH720909:DXH720919 DNL720909:DNL720919 DDP720909:DDP720919 CTT720909:CTT720919 CJX720909:CJX720919 CAB720909:CAB720919 BQF720909:BQF720919 BGJ720909:BGJ720919 AWN720909:AWN720919 AMR720909:AMR720919 ACV720909:ACV720919 SZ720909:SZ720919 JD720909:JD720919 H720909:H720919 WVP655373:WVP655383 WLT655373:WLT655383 WBX655373:WBX655383 VSB655373:VSB655383 VIF655373:VIF655383 UYJ655373:UYJ655383 UON655373:UON655383 UER655373:UER655383 TUV655373:TUV655383 TKZ655373:TKZ655383 TBD655373:TBD655383 SRH655373:SRH655383 SHL655373:SHL655383 RXP655373:RXP655383 RNT655373:RNT655383 RDX655373:RDX655383 QUB655373:QUB655383 QKF655373:QKF655383 QAJ655373:QAJ655383 PQN655373:PQN655383 PGR655373:PGR655383 OWV655373:OWV655383 OMZ655373:OMZ655383 ODD655373:ODD655383 NTH655373:NTH655383 NJL655373:NJL655383 MZP655373:MZP655383 MPT655373:MPT655383 MFX655373:MFX655383 LWB655373:LWB655383 LMF655373:LMF655383 LCJ655373:LCJ655383 KSN655373:KSN655383 KIR655373:KIR655383 JYV655373:JYV655383 JOZ655373:JOZ655383 JFD655373:JFD655383 IVH655373:IVH655383 ILL655373:ILL655383 IBP655373:IBP655383 HRT655373:HRT655383 HHX655373:HHX655383 GYB655373:GYB655383 GOF655373:GOF655383 GEJ655373:GEJ655383 FUN655373:FUN655383 FKR655373:FKR655383 FAV655373:FAV655383 EQZ655373:EQZ655383 EHD655373:EHD655383 DXH655373:DXH655383 DNL655373:DNL655383 DDP655373:DDP655383 CTT655373:CTT655383 CJX655373:CJX655383 CAB655373:CAB655383 BQF655373:BQF655383 BGJ655373:BGJ655383 AWN655373:AWN655383 AMR655373:AMR655383 ACV655373:ACV655383 SZ655373:SZ655383 JD655373:JD655383 H655373:H655383 WVP589837:WVP589847 WLT589837:WLT589847 WBX589837:WBX589847 VSB589837:VSB589847 VIF589837:VIF589847 UYJ589837:UYJ589847 UON589837:UON589847 UER589837:UER589847 TUV589837:TUV589847 TKZ589837:TKZ589847 TBD589837:TBD589847 SRH589837:SRH589847 SHL589837:SHL589847 RXP589837:RXP589847 RNT589837:RNT589847 RDX589837:RDX589847 QUB589837:QUB589847 QKF589837:QKF589847 QAJ589837:QAJ589847 PQN589837:PQN589847 PGR589837:PGR589847 OWV589837:OWV589847 OMZ589837:OMZ589847 ODD589837:ODD589847 NTH589837:NTH589847 NJL589837:NJL589847 MZP589837:MZP589847 MPT589837:MPT589847 MFX589837:MFX589847 LWB589837:LWB589847 LMF589837:LMF589847 LCJ589837:LCJ589847 KSN589837:KSN589847 KIR589837:KIR589847 JYV589837:JYV589847 JOZ589837:JOZ589847 JFD589837:JFD589847 IVH589837:IVH589847 ILL589837:ILL589847 IBP589837:IBP589847 HRT589837:HRT589847 HHX589837:HHX589847 GYB589837:GYB589847 GOF589837:GOF589847 GEJ589837:GEJ589847 FUN589837:FUN589847 FKR589837:FKR589847 FAV589837:FAV589847 EQZ589837:EQZ589847 EHD589837:EHD589847 DXH589837:DXH589847 DNL589837:DNL589847 DDP589837:DDP589847 CTT589837:CTT589847 CJX589837:CJX589847 CAB589837:CAB589847 BQF589837:BQF589847 BGJ589837:BGJ589847 AWN589837:AWN589847 AMR589837:AMR589847 ACV589837:ACV589847 SZ589837:SZ589847 JD589837:JD589847 H589837:H589847 WVP524301:WVP524311 WLT524301:WLT524311 WBX524301:WBX524311 VSB524301:VSB524311 VIF524301:VIF524311 UYJ524301:UYJ524311 UON524301:UON524311 UER524301:UER524311 TUV524301:TUV524311 TKZ524301:TKZ524311 TBD524301:TBD524311 SRH524301:SRH524311 SHL524301:SHL524311 RXP524301:RXP524311 RNT524301:RNT524311 RDX524301:RDX524311 QUB524301:QUB524311 QKF524301:QKF524311 QAJ524301:QAJ524311 PQN524301:PQN524311 PGR524301:PGR524311 OWV524301:OWV524311 OMZ524301:OMZ524311 ODD524301:ODD524311 NTH524301:NTH524311 NJL524301:NJL524311 MZP524301:MZP524311 MPT524301:MPT524311 MFX524301:MFX524311 LWB524301:LWB524311 LMF524301:LMF524311 LCJ524301:LCJ524311 KSN524301:KSN524311 KIR524301:KIR524311 JYV524301:JYV524311 JOZ524301:JOZ524311 JFD524301:JFD524311 IVH524301:IVH524311 ILL524301:ILL524311 IBP524301:IBP524311 HRT524301:HRT524311 HHX524301:HHX524311 GYB524301:GYB524311 GOF524301:GOF524311 GEJ524301:GEJ524311 FUN524301:FUN524311 FKR524301:FKR524311 FAV524301:FAV524311 EQZ524301:EQZ524311 EHD524301:EHD524311 DXH524301:DXH524311 DNL524301:DNL524311 DDP524301:DDP524311 CTT524301:CTT524311 CJX524301:CJX524311 CAB524301:CAB524311 BQF524301:BQF524311 BGJ524301:BGJ524311 AWN524301:AWN524311 AMR524301:AMR524311 ACV524301:ACV524311 SZ524301:SZ524311 JD524301:JD524311 H524301:H524311 WVP458765:WVP458775 WLT458765:WLT458775 WBX458765:WBX458775 VSB458765:VSB458775 VIF458765:VIF458775 UYJ458765:UYJ458775 UON458765:UON458775 UER458765:UER458775 TUV458765:TUV458775 TKZ458765:TKZ458775 TBD458765:TBD458775 SRH458765:SRH458775 SHL458765:SHL458775 RXP458765:RXP458775 RNT458765:RNT458775 RDX458765:RDX458775 QUB458765:QUB458775 QKF458765:QKF458775 QAJ458765:QAJ458775 PQN458765:PQN458775 PGR458765:PGR458775 OWV458765:OWV458775 OMZ458765:OMZ458775 ODD458765:ODD458775 NTH458765:NTH458775 NJL458765:NJL458775 MZP458765:MZP458775 MPT458765:MPT458775 MFX458765:MFX458775 LWB458765:LWB458775 LMF458765:LMF458775 LCJ458765:LCJ458775 KSN458765:KSN458775 KIR458765:KIR458775 JYV458765:JYV458775 JOZ458765:JOZ458775 JFD458765:JFD458775 IVH458765:IVH458775 ILL458765:ILL458775 IBP458765:IBP458775 HRT458765:HRT458775 HHX458765:HHX458775 GYB458765:GYB458775 GOF458765:GOF458775 GEJ458765:GEJ458775 FUN458765:FUN458775 FKR458765:FKR458775 FAV458765:FAV458775 EQZ458765:EQZ458775 EHD458765:EHD458775 DXH458765:DXH458775 DNL458765:DNL458775 DDP458765:DDP458775 CTT458765:CTT458775 CJX458765:CJX458775 CAB458765:CAB458775 BQF458765:BQF458775 BGJ458765:BGJ458775 AWN458765:AWN458775 AMR458765:AMR458775 ACV458765:ACV458775 SZ458765:SZ458775 JD458765:JD458775 H458765:H458775 WVP393229:WVP393239 WLT393229:WLT393239 WBX393229:WBX393239 VSB393229:VSB393239 VIF393229:VIF393239 UYJ393229:UYJ393239 UON393229:UON393239 UER393229:UER393239 TUV393229:TUV393239 TKZ393229:TKZ393239 TBD393229:TBD393239 SRH393229:SRH393239 SHL393229:SHL393239 RXP393229:RXP393239 RNT393229:RNT393239 RDX393229:RDX393239 QUB393229:QUB393239 QKF393229:QKF393239 QAJ393229:QAJ393239 PQN393229:PQN393239 PGR393229:PGR393239 OWV393229:OWV393239 OMZ393229:OMZ393239 ODD393229:ODD393239 NTH393229:NTH393239 NJL393229:NJL393239 MZP393229:MZP393239 MPT393229:MPT393239 MFX393229:MFX393239 LWB393229:LWB393239 LMF393229:LMF393239 LCJ393229:LCJ393239 KSN393229:KSN393239 KIR393229:KIR393239 JYV393229:JYV393239 JOZ393229:JOZ393239 JFD393229:JFD393239 IVH393229:IVH393239 ILL393229:ILL393239 IBP393229:IBP393239 HRT393229:HRT393239 HHX393229:HHX393239 GYB393229:GYB393239 GOF393229:GOF393239 GEJ393229:GEJ393239 FUN393229:FUN393239 FKR393229:FKR393239 FAV393229:FAV393239 EQZ393229:EQZ393239 EHD393229:EHD393239 DXH393229:DXH393239 DNL393229:DNL393239 DDP393229:DDP393239 CTT393229:CTT393239 CJX393229:CJX393239 CAB393229:CAB393239 BQF393229:BQF393239 BGJ393229:BGJ393239 AWN393229:AWN393239 AMR393229:AMR393239 ACV393229:ACV393239 SZ393229:SZ393239 JD393229:JD393239 H393229:H393239 WVP327693:WVP327703 WLT327693:WLT327703 WBX327693:WBX327703 VSB327693:VSB327703 VIF327693:VIF327703 UYJ327693:UYJ327703 UON327693:UON327703 UER327693:UER327703 TUV327693:TUV327703 TKZ327693:TKZ327703 TBD327693:TBD327703 SRH327693:SRH327703 SHL327693:SHL327703 RXP327693:RXP327703 RNT327693:RNT327703 RDX327693:RDX327703 QUB327693:QUB327703 QKF327693:QKF327703 QAJ327693:QAJ327703 PQN327693:PQN327703 PGR327693:PGR327703 OWV327693:OWV327703 OMZ327693:OMZ327703 ODD327693:ODD327703 NTH327693:NTH327703 NJL327693:NJL327703 MZP327693:MZP327703 MPT327693:MPT327703 MFX327693:MFX327703 LWB327693:LWB327703 LMF327693:LMF327703 LCJ327693:LCJ327703 KSN327693:KSN327703 KIR327693:KIR327703 JYV327693:JYV327703 JOZ327693:JOZ327703 JFD327693:JFD327703 IVH327693:IVH327703 ILL327693:ILL327703 IBP327693:IBP327703 HRT327693:HRT327703 HHX327693:HHX327703 GYB327693:GYB327703 GOF327693:GOF327703 GEJ327693:GEJ327703 FUN327693:FUN327703 FKR327693:FKR327703 FAV327693:FAV327703 EQZ327693:EQZ327703 EHD327693:EHD327703 DXH327693:DXH327703 DNL327693:DNL327703 DDP327693:DDP327703 CTT327693:CTT327703 CJX327693:CJX327703 CAB327693:CAB327703 BQF327693:BQF327703 BGJ327693:BGJ327703 AWN327693:AWN327703 AMR327693:AMR327703 ACV327693:ACV327703 SZ327693:SZ327703 JD327693:JD327703 H327693:H327703 WVP262157:WVP262167 WLT262157:WLT262167 WBX262157:WBX262167 VSB262157:VSB262167 VIF262157:VIF262167 UYJ262157:UYJ262167 UON262157:UON262167 UER262157:UER262167 TUV262157:TUV262167 TKZ262157:TKZ262167 TBD262157:TBD262167 SRH262157:SRH262167 SHL262157:SHL262167 RXP262157:RXP262167 RNT262157:RNT262167 RDX262157:RDX262167 QUB262157:QUB262167 QKF262157:QKF262167 QAJ262157:QAJ262167 PQN262157:PQN262167 PGR262157:PGR262167 OWV262157:OWV262167 OMZ262157:OMZ262167 ODD262157:ODD262167 NTH262157:NTH262167 NJL262157:NJL262167 MZP262157:MZP262167 MPT262157:MPT262167 MFX262157:MFX262167 LWB262157:LWB262167 LMF262157:LMF262167 LCJ262157:LCJ262167 KSN262157:KSN262167 KIR262157:KIR262167 JYV262157:JYV262167 JOZ262157:JOZ262167 JFD262157:JFD262167 IVH262157:IVH262167 ILL262157:ILL262167 IBP262157:IBP262167 HRT262157:HRT262167 HHX262157:HHX262167 GYB262157:GYB262167 GOF262157:GOF262167 GEJ262157:GEJ262167 FUN262157:FUN262167 FKR262157:FKR262167 FAV262157:FAV262167 EQZ262157:EQZ262167 EHD262157:EHD262167 DXH262157:DXH262167 DNL262157:DNL262167 DDP262157:DDP262167 CTT262157:CTT262167 CJX262157:CJX262167 CAB262157:CAB262167 BQF262157:BQF262167 BGJ262157:BGJ262167 AWN262157:AWN262167 AMR262157:AMR262167 ACV262157:ACV262167 SZ262157:SZ262167 JD262157:JD262167 H262157:H262167 WVP196621:WVP196631 WLT196621:WLT196631 WBX196621:WBX196631 VSB196621:VSB196631 VIF196621:VIF196631 UYJ196621:UYJ196631 UON196621:UON196631 UER196621:UER196631 TUV196621:TUV196631 TKZ196621:TKZ196631 TBD196621:TBD196631 SRH196621:SRH196631 SHL196621:SHL196631 RXP196621:RXP196631 RNT196621:RNT196631 RDX196621:RDX196631 QUB196621:QUB196631 QKF196621:QKF196631 QAJ196621:QAJ196631 PQN196621:PQN196631 PGR196621:PGR196631 OWV196621:OWV196631 OMZ196621:OMZ196631 ODD196621:ODD196631 NTH196621:NTH196631 NJL196621:NJL196631 MZP196621:MZP196631 MPT196621:MPT196631 MFX196621:MFX196631 LWB196621:LWB196631 LMF196621:LMF196631 LCJ196621:LCJ196631 KSN196621:KSN196631 KIR196621:KIR196631 JYV196621:JYV196631 JOZ196621:JOZ196631 JFD196621:JFD196631 IVH196621:IVH196631 ILL196621:ILL196631 IBP196621:IBP196631 HRT196621:HRT196631 HHX196621:HHX196631 GYB196621:GYB196631 GOF196621:GOF196631 GEJ196621:GEJ196631 FUN196621:FUN196631 FKR196621:FKR196631 FAV196621:FAV196631 EQZ196621:EQZ196631 EHD196621:EHD196631 DXH196621:DXH196631 DNL196621:DNL196631 DDP196621:DDP196631 CTT196621:CTT196631 CJX196621:CJX196631 CAB196621:CAB196631 BQF196621:BQF196631 BGJ196621:BGJ196631 AWN196621:AWN196631 AMR196621:AMR196631 ACV196621:ACV196631 SZ196621:SZ196631 JD196621:JD196631 H196621:H196631 WVP131085:WVP131095 WLT131085:WLT131095 WBX131085:WBX131095 VSB131085:VSB131095 VIF131085:VIF131095 UYJ131085:UYJ131095 UON131085:UON131095 UER131085:UER131095 TUV131085:TUV131095 TKZ131085:TKZ131095 TBD131085:TBD131095 SRH131085:SRH131095 SHL131085:SHL131095 RXP131085:RXP131095 RNT131085:RNT131095 RDX131085:RDX131095 QUB131085:QUB131095 QKF131085:QKF131095 QAJ131085:QAJ131095 PQN131085:PQN131095 PGR131085:PGR131095 OWV131085:OWV131095 OMZ131085:OMZ131095 ODD131085:ODD131095 NTH131085:NTH131095 NJL131085:NJL131095 MZP131085:MZP131095 MPT131085:MPT131095 MFX131085:MFX131095 LWB131085:LWB131095 LMF131085:LMF131095 LCJ131085:LCJ131095 KSN131085:KSN131095 KIR131085:KIR131095 JYV131085:JYV131095 JOZ131085:JOZ131095 JFD131085:JFD131095 IVH131085:IVH131095 ILL131085:ILL131095 IBP131085:IBP131095 HRT131085:HRT131095 HHX131085:HHX131095 GYB131085:GYB131095 GOF131085:GOF131095 GEJ131085:GEJ131095 FUN131085:FUN131095 FKR131085:FKR131095 FAV131085:FAV131095 EQZ131085:EQZ131095 EHD131085:EHD131095 DXH131085:DXH131095 DNL131085:DNL131095 DDP131085:DDP131095 CTT131085:CTT131095 CJX131085:CJX131095 CAB131085:CAB131095 BQF131085:BQF131095 BGJ131085:BGJ131095 AWN131085:AWN131095 AMR131085:AMR131095 ACV131085:ACV131095 SZ131085:SZ131095 JD131085:JD131095 H131085:H131095 WVP65549:WVP65559 WLT65549:WLT65559 WBX65549:WBX65559 VSB65549:VSB65559 VIF65549:VIF65559 UYJ65549:UYJ65559 UON65549:UON65559 UER65549:UER65559 TUV65549:TUV65559 TKZ65549:TKZ65559 TBD65549:TBD65559 SRH65549:SRH65559 SHL65549:SHL65559 RXP65549:RXP65559 RNT65549:RNT65559 RDX65549:RDX65559 QUB65549:QUB65559 QKF65549:QKF65559 QAJ65549:QAJ65559 PQN65549:PQN65559 PGR65549:PGR65559 OWV65549:OWV65559 OMZ65549:OMZ65559 ODD65549:ODD65559 NTH65549:NTH65559 NJL65549:NJL65559 MZP65549:MZP65559 MPT65549:MPT65559 MFX65549:MFX65559 LWB65549:LWB65559 LMF65549:LMF65559 LCJ65549:LCJ65559 KSN65549:KSN65559 KIR65549:KIR65559 JYV65549:JYV65559 JOZ65549:JOZ65559 JFD65549:JFD65559 IVH65549:IVH65559 ILL65549:ILL65559 IBP65549:IBP65559 HRT65549:HRT65559 HHX65549:HHX65559 GYB65549:GYB65559 GOF65549:GOF65559 GEJ65549:GEJ65559 FUN65549:FUN65559 FKR65549:FKR65559 FAV65549:FAV65559 EQZ65549:EQZ65559 EHD65549:EHD65559 DXH65549:DXH65559 DNL65549:DNL65559 DDP65549:DDP65559 CTT65549:CTT65559 CJX65549:CJX65559 CAB65549:CAB65559 BQF65549:BQF65559 BGJ65549:BGJ65559 AWN65549:AWN65559 AMR65549:AMR65559 ACV65549:ACV65559 SZ65549:SZ65559 JD65549:JD65559 H65549:H65559 WVP14:WVP24 WLT14:WLT24 WBX14:WBX24 VSB14:VSB24 VIF14:VIF24 UYJ14:UYJ24 UON14:UON24 UER14:UER24 TUV14:TUV24 TKZ14:TKZ24 TBD14:TBD24 SRH14:SRH24 SHL14:SHL24 RXP14:RXP24 RNT14:RNT24 RDX14:RDX24 QUB14:QUB24 QKF14:QKF24 QAJ14:QAJ24 PQN14:PQN24 PGR14:PGR24 OWV14:OWV24 OMZ14:OMZ24 ODD14:ODD24 NTH14:NTH24 NJL14:NJL24 MZP14:MZP24 MPT14:MPT24 MFX14:MFX24 LWB14:LWB24 LMF14:LMF24 LCJ14:LCJ24 KSN14:KSN24 KIR14:KIR24 JYV14:JYV24 JOZ14:JOZ24 JFD14:JFD24 IVH14:IVH24 ILL14:ILL24 IBP14:IBP24 HRT14:HRT24 HHX14:HHX24 GYB14:GYB24 GOF14:GOF24 GEJ14:GEJ24 FUN14:FUN24 FKR14:FKR24 FAV14:FAV24 EQZ14:EQZ24 EHD14:EHD24 DXH14:DXH24 DNL14:DNL24 DDP14:DDP24 CTT14:CTT24 CJX14:CJX24 CAB14:CAB24 BQF14:BQF24 BGJ14:BGJ24 AWN14:AWN24 AMR14:AMR24 ACV14:ACV24 SZ14:SZ24 JD14:JD24 H14:H24 WVK983050 WLO983050 WBS983050 VRW983050 VIA983050 UYE983050 UOI983050 UEM983050 TUQ983050 TKU983050 TAY983050 SRC983050 SHG983050 RXK983050 RNO983050 RDS983050 QTW983050 QKA983050 QAE983050 PQI983050 PGM983050 OWQ983050 OMU983050 OCY983050 NTC983050 NJG983050 MZK983050 MPO983050 MFS983050 LVW983050 LMA983050 LCE983050 KSI983050 KIM983050 JYQ983050 JOU983050 JEY983050 IVC983050 ILG983050 IBK983050 HRO983050 HHS983050 GXW983050 GOA983050 GEE983050 FUI983050 FKM983050 FAQ983050 EQU983050 EGY983050 DXC983050 DNG983050 DDK983050 CTO983050 CJS983050 BZW983050 BQA983050 BGE983050 AWI983050 AMM983050 ACQ983050 SU983050 IY983050 C983050 WVK917514 WLO917514 WBS917514 VRW917514 VIA917514 UYE917514 UOI917514 UEM917514 TUQ917514 TKU917514 TAY917514 SRC917514 SHG917514 RXK917514 RNO917514 RDS917514 QTW917514 QKA917514 QAE917514 PQI917514 PGM917514 OWQ917514 OMU917514 OCY917514 NTC917514 NJG917514 MZK917514 MPO917514 MFS917514 LVW917514 LMA917514 LCE917514 KSI917514 KIM917514 JYQ917514 JOU917514 JEY917514 IVC917514 ILG917514 IBK917514 HRO917514 HHS917514 GXW917514 GOA917514 GEE917514 FUI917514 FKM917514 FAQ917514 EQU917514 EGY917514 DXC917514 DNG917514 DDK917514 CTO917514 CJS917514 BZW917514 BQA917514 BGE917514 AWI917514 AMM917514 ACQ917514 SU917514 IY917514 C917514 WVK851978 WLO851978 WBS851978 VRW851978 VIA851978 UYE851978 UOI851978 UEM851978 TUQ851978 TKU851978 TAY851978 SRC851978 SHG851978 RXK851978 RNO851978 RDS851978 QTW851978 QKA851978 QAE851978 PQI851978 PGM851978 OWQ851978 OMU851978 OCY851978 NTC851978 NJG851978 MZK851978 MPO851978 MFS851978 LVW851978 LMA851978 LCE851978 KSI851978 KIM851978 JYQ851978 JOU851978 JEY851978 IVC851978 ILG851978 IBK851978 HRO851978 HHS851978 GXW851978 GOA851978 GEE851978 FUI851978 FKM851978 FAQ851978 EQU851978 EGY851978 DXC851978 DNG851978 DDK851978 CTO851978 CJS851978 BZW851978 BQA851978 BGE851978 AWI851978 AMM851978 ACQ851978 SU851978 IY851978 C851978 WVK786442 WLO786442 WBS786442 VRW786442 VIA786442 UYE786442 UOI786442 UEM786442 TUQ786442 TKU786442 TAY786442 SRC786442 SHG786442 RXK786442 RNO786442 RDS786442 QTW786442 QKA786442 QAE786442 PQI786442 PGM786442 OWQ786442 OMU786442 OCY786442 NTC786442 NJG786442 MZK786442 MPO786442 MFS786442 LVW786442 LMA786442 LCE786442 KSI786442 KIM786442 JYQ786442 JOU786442 JEY786442 IVC786442 ILG786442 IBK786442 HRO786442 HHS786442 GXW786442 GOA786442 GEE786442 FUI786442 FKM786442 FAQ786442 EQU786442 EGY786442 DXC786442 DNG786442 DDK786442 CTO786442 CJS786442 BZW786442 BQA786442 BGE786442 AWI786442 AMM786442 ACQ786442 SU786442 IY786442 C786442 WVK720906 WLO720906 WBS720906 VRW720906 VIA720906 UYE720906 UOI720906 UEM720906 TUQ720906 TKU720906 TAY720906 SRC720906 SHG720906 RXK720906 RNO720906 RDS720906 QTW720906 QKA720906 QAE720906 PQI720906 PGM720906 OWQ720906 OMU720906 OCY720906 NTC720906 NJG720906 MZK720906 MPO720906 MFS720906 LVW720906 LMA720906 LCE720906 KSI720906 KIM720906 JYQ720906 JOU720906 JEY720906 IVC720906 ILG720906 IBK720906 HRO720906 HHS720906 GXW720906 GOA720906 GEE720906 FUI720906 FKM720906 FAQ720906 EQU720906 EGY720906 DXC720906 DNG720906 DDK720906 CTO720906 CJS720906 BZW720906 BQA720906 BGE720906 AWI720906 AMM720906 ACQ720906 SU720906 IY720906 C720906 WVK655370 WLO655370 WBS655370 VRW655370 VIA655370 UYE655370 UOI655370 UEM655370 TUQ655370 TKU655370 TAY655370 SRC655370 SHG655370 RXK655370 RNO655370 RDS655370 QTW655370 QKA655370 QAE655370 PQI655370 PGM655370 OWQ655370 OMU655370 OCY655370 NTC655370 NJG655370 MZK655370 MPO655370 MFS655370 LVW655370 LMA655370 LCE655370 KSI655370 KIM655370 JYQ655370 JOU655370 JEY655370 IVC655370 ILG655370 IBK655370 HRO655370 HHS655370 GXW655370 GOA655370 GEE655370 FUI655370 FKM655370 FAQ655370 EQU655370 EGY655370 DXC655370 DNG655370 DDK655370 CTO655370 CJS655370 BZW655370 BQA655370 BGE655370 AWI655370 AMM655370 ACQ655370 SU655370 IY655370 C655370 WVK589834 WLO589834 WBS589834 VRW589834 VIA589834 UYE589834 UOI589834 UEM589834 TUQ589834 TKU589834 TAY589834 SRC589834 SHG589834 RXK589834 RNO589834 RDS589834 QTW589834 QKA589834 QAE589834 PQI589834 PGM589834 OWQ589834 OMU589834 OCY589834 NTC589834 NJG589834 MZK589834 MPO589834 MFS589834 LVW589834 LMA589834 LCE589834 KSI589834 KIM589834 JYQ589834 JOU589834 JEY589834 IVC589834 ILG589834 IBK589834 HRO589834 HHS589834 GXW589834 GOA589834 GEE589834 FUI589834 FKM589834 FAQ589834 EQU589834 EGY589834 DXC589834 DNG589834 DDK589834 CTO589834 CJS589834 BZW589834 BQA589834 BGE589834 AWI589834 AMM589834 ACQ589834 SU589834 IY589834 C589834 WVK524298 WLO524298 WBS524298 VRW524298 VIA524298 UYE524298 UOI524298 UEM524298 TUQ524298 TKU524298 TAY524298 SRC524298 SHG524298 RXK524298 RNO524298 RDS524298 QTW524298 QKA524298 QAE524298 PQI524298 PGM524298 OWQ524298 OMU524298 OCY524298 NTC524298 NJG524298 MZK524298 MPO524298 MFS524298 LVW524298 LMA524298 LCE524298 KSI524298 KIM524298 JYQ524298 JOU524298 JEY524298 IVC524298 ILG524298 IBK524298 HRO524298 HHS524298 GXW524298 GOA524298 GEE524298 FUI524298 FKM524298 FAQ524298 EQU524298 EGY524298 DXC524298 DNG524298 DDK524298 CTO524298 CJS524298 BZW524298 BQA524298 BGE524298 AWI524298 AMM524298 ACQ524298 SU524298 IY524298 C524298 WVK458762 WLO458762 WBS458762 VRW458762 VIA458762 UYE458762 UOI458762 UEM458762 TUQ458762 TKU458762 TAY458762 SRC458762 SHG458762 RXK458762 RNO458762 RDS458762 QTW458762 QKA458762 QAE458762 PQI458762 PGM458762 OWQ458762 OMU458762 OCY458762 NTC458762 NJG458762 MZK458762 MPO458762 MFS458762 LVW458762 LMA458762 LCE458762 KSI458762 KIM458762 JYQ458762 JOU458762 JEY458762 IVC458762 ILG458762 IBK458762 HRO458762 HHS458762 GXW458762 GOA458762 GEE458762 FUI458762 FKM458762 FAQ458762 EQU458762 EGY458762 DXC458762 DNG458762 DDK458762 CTO458762 CJS458762 BZW458762 BQA458762 BGE458762 AWI458762 AMM458762 ACQ458762 SU458762 IY458762 C458762 WVK393226 WLO393226 WBS393226 VRW393226 VIA393226 UYE393226 UOI393226 UEM393226 TUQ393226 TKU393226 TAY393226 SRC393226 SHG393226 RXK393226 RNO393226 RDS393226 QTW393226 QKA393226 QAE393226 PQI393226 PGM393226 OWQ393226 OMU393226 OCY393226 NTC393226 NJG393226 MZK393226 MPO393226 MFS393226 LVW393226 LMA393226 LCE393226 KSI393226 KIM393226 JYQ393226 JOU393226 JEY393226 IVC393226 ILG393226 IBK393226 HRO393226 HHS393226 GXW393226 GOA393226 GEE393226 FUI393226 FKM393226 FAQ393226 EQU393226 EGY393226 DXC393226 DNG393226 DDK393226 CTO393226 CJS393226 BZW393226 BQA393226 BGE393226 AWI393226 AMM393226 ACQ393226 SU393226 IY393226 C393226 WVK327690 WLO327690 WBS327690 VRW327690 VIA327690 UYE327690 UOI327690 UEM327690 TUQ327690 TKU327690 TAY327690 SRC327690 SHG327690 RXK327690 RNO327690 RDS327690 QTW327690 QKA327690 QAE327690 PQI327690 PGM327690 OWQ327690 OMU327690 OCY327690 NTC327690 NJG327690 MZK327690 MPO327690 MFS327690 LVW327690 LMA327690 LCE327690 KSI327690 KIM327690 JYQ327690 JOU327690 JEY327690 IVC327690 ILG327690 IBK327690 HRO327690 HHS327690 GXW327690 GOA327690 GEE327690 FUI327690 FKM327690 FAQ327690 EQU327690 EGY327690 DXC327690 DNG327690 DDK327690 CTO327690 CJS327690 BZW327690 BQA327690 BGE327690 AWI327690 AMM327690 ACQ327690 SU327690 IY327690 C327690 WVK262154 WLO262154 WBS262154 VRW262154 VIA262154 UYE262154 UOI262154 UEM262154 TUQ262154 TKU262154 TAY262154 SRC262154 SHG262154 RXK262154 RNO262154 RDS262154 QTW262154 QKA262154 QAE262154 PQI262154 PGM262154 OWQ262154 OMU262154 OCY262154 NTC262154 NJG262154 MZK262154 MPO262154 MFS262154 LVW262154 LMA262154 LCE262154 KSI262154 KIM262154 JYQ262154 JOU262154 JEY262154 IVC262154 ILG262154 IBK262154 HRO262154 HHS262154 GXW262154 GOA262154 GEE262154 FUI262154 FKM262154 FAQ262154 EQU262154 EGY262154 DXC262154 DNG262154 DDK262154 CTO262154 CJS262154 BZW262154 BQA262154 BGE262154 AWI262154 AMM262154 ACQ262154 SU262154 IY262154 C262154 WVK196618 WLO196618 WBS196618 VRW196618 VIA196618 UYE196618 UOI196618 UEM196618 TUQ196618 TKU196618 TAY196618 SRC196618 SHG196618 RXK196618 RNO196618 RDS196618 QTW196618 QKA196618 QAE196618 PQI196618 PGM196618 OWQ196618 OMU196618 OCY196618 NTC196618 NJG196618 MZK196618 MPO196618 MFS196618 LVW196618 LMA196618 LCE196618 KSI196618 KIM196618 JYQ196618 JOU196618 JEY196618 IVC196618 ILG196618 IBK196618 HRO196618 HHS196618 GXW196618 GOA196618 GEE196618 FUI196618 FKM196618 FAQ196618 EQU196618 EGY196618 DXC196618 DNG196618 DDK196618 CTO196618 CJS196618 BZW196618 BQA196618 BGE196618 AWI196618 AMM196618 ACQ196618 SU196618 IY196618 C196618 WVK131082 WLO131082 WBS131082 VRW131082 VIA131082 UYE131082 UOI131082 UEM131082 TUQ131082 TKU131082 TAY131082 SRC131082 SHG131082 RXK131082 RNO131082 RDS131082 QTW131082 QKA131082 QAE131082 PQI131082 PGM131082 OWQ131082 OMU131082 OCY131082 NTC131082 NJG131082 MZK131082 MPO131082 MFS131082 LVW131082 LMA131082 LCE131082 KSI131082 KIM131082 JYQ131082 JOU131082 JEY131082 IVC131082 ILG131082 IBK131082 HRO131082 HHS131082 GXW131082 GOA131082 GEE131082 FUI131082 FKM131082 FAQ131082 EQU131082 EGY131082 DXC131082 DNG131082 DDK131082 CTO131082 CJS131082 BZW131082 BQA131082 BGE131082 AWI131082 AMM131082 ACQ131082 SU131082 IY131082 C131082 WVK65546 WLO65546 WBS65546 VRW65546 VIA65546 UYE65546 UOI65546 UEM65546 TUQ65546 TKU65546 TAY65546 SRC65546 SHG65546 RXK65546 RNO65546 RDS65546 QTW65546 QKA65546 QAE65546 PQI65546 PGM65546 OWQ65546 OMU65546 OCY65546 NTC65546 NJG65546 MZK65546 MPO65546 MFS65546 LVW65546 LMA65546 LCE65546 KSI65546 KIM65546 JYQ65546 JOU65546 JEY65546 IVC65546 ILG65546 IBK65546 HRO65546 HHS65546 GXW65546 GOA65546 GEE65546 FUI65546 FKM65546 FAQ65546 EQU65546 EGY65546 DXC65546 DNG65546 DDK65546 CTO65546 CJS65546 BZW65546 BQA65546 BGE65546 AWI65546 AMM65546 ACQ65546 SU65546 IY65546 C65546 WVK11 WLO11 WBS11 VRW11 VIA11 UYE11 UOI11 UEM11 TUQ11 TKU11 TAY11 SRC11 SHG11 RXK11 RNO11 RDS11 QTW11 QKA11 QAE11 PQI11 PGM11 OWQ11 OMU11 OCY11 NTC11 NJG11 MZK11 MPO11 MFS11 LVW11 LMA11 LCE11 KSI11 KIM11 JYQ11 JOU11 JEY11 IVC11 ILG11 IBK11 HRO11 HHS11 GXW11 GOA11 GEE11 FUI11 FKM11 FAQ11 EQU11 EGY11 DXC11 DNG11 DDK11 CTO11 CJS11 BZW11 BQA11 BGE11 AWI11 AMM11 ACQ11 SU11 IY11" xr:uid="{00000000-0002-0000-0200-000000000000}">
      <formula1>$K$37:$K$65</formula1>
    </dataValidation>
  </dataValidations>
  <printOptions horizontalCentered="1" verticalCentered="1"/>
  <pageMargins left="0.59055118110236227" right="0.59055118110236227" top="0.39370078740157483" bottom="0.3937007874015748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AA6" sqref="AA6"/>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312</v>
      </c>
    </row>
    <row r="2" spans="1:35" ht="7.5" customHeight="1"/>
    <row r="3" spans="1:35" ht="15" customHeight="1">
      <c r="A3" s="492" t="s">
        <v>82</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ht="15" customHeight="1">
      <c r="A13" s="495" t="s">
        <v>89</v>
      </c>
      <c r="B13" s="495"/>
      <c r="C13" s="502" t="s">
        <v>35</v>
      </c>
      <c r="D13" s="502"/>
      <c r="E13" s="502"/>
      <c r="F13" s="502"/>
      <c r="G13" s="502"/>
      <c r="H13" s="502"/>
      <c r="I13" s="502"/>
      <c r="J13" s="502"/>
      <c r="K13" s="502"/>
      <c r="L13" s="502"/>
      <c r="M13" s="502"/>
      <c r="N13" s="502"/>
      <c r="O13" s="502"/>
      <c r="P13" s="502"/>
      <c r="Q13" s="502"/>
      <c r="R13" s="502"/>
      <c r="S13" s="502"/>
      <c r="T13" s="502"/>
      <c r="U13" s="502"/>
      <c r="V13" s="502"/>
      <c r="W13" s="502"/>
      <c r="X13" s="502"/>
      <c r="Y13" s="502"/>
      <c r="Z13" s="502"/>
      <c r="AA13" s="502"/>
      <c r="AB13" s="502"/>
      <c r="AC13" s="502"/>
      <c r="AD13" s="502"/>
      <c r="AE13" s="502"/>
      <c r="AF13" s="502"/>
      <c r="AG13" s="502"/>
      <c r="AH13" s="502"/>
      <c r="AI13" s="502"/>
    </row>
    <row r="14" spans="1:35" ht="15" customHeight="1">
      <c r="A14" s="495"/>
      <c r="B14" s="495"/>
      <c r="C14" s="502"/>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row>
    <row r="15" spans="1:35" ht="15" customHeight="1">
      <c r="A15" s="495"/>
      <c r="B15" s="495"/>
      <c r="C15" s="502" t="s">
        <v>90</v>
      </c>
      <c r="D15" s="502"/>
      <c r="E15" s="502"/>
      <c r="F15" s="502"/>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row>
    <row r="16" spans="1:35" ht="15" customHeight="1">
      <c r="A16" s="495"/>
      <c r="B16" s="495"/>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2"/>
      <c r="AH16" s="502"/>
      <c r="AI16" s="502"/>
    </row>
    <row r="17" spans="1:35" ht="15" customHeight="1">
      <c r="A17" s="495"/>
      <c r="B17" s="495"/>
      <c r="C17" s="502" t="s">
        <v>91</v>
      </c>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502"/>
      <c r="AB17" s="502"/>
      <c r="AC17" s="502"/>
      <c r="AD17" s="502"/>
      <c r="AE17" s="502"/>
      <c r="AF17" s="502"/>
      <c r="AG17" s="502"/>
      <c r="AH17" s="502"/>
      <c r="AI17" s="502"/>
    </row>
    <row r="18" spans="1:35" ht="15" customHeight="1">
      <c r="A18" s="495"/>
      <c r="B18" s="495"/>
      <c r="C18" s="502"/>
      <c r="D18" s="502"/>
      <c r="E18" s="502"/>
      <c r="F18" s="502"/>
      <c r="G18" s="502"/>
      <c r="H18" s="502"/>
      <c r="I18" s="502"/>
      <c r="J18" s="502"/>
      <c r="K18" s="502"/>
      <c r="L18" s="502"/>
      <c r="M18" s="502"/>
      <c r="N18" s="502"/>
      <c r="O18" s="502"/>
      <c r="P18" s="502"/>
      <c r="Q18" s="502"/>
      <c r="R18" s="502"/>
      <c r="S18" s="502"/>
      <c r="T18" s="502"/>
      <c r="U18" s="502"/>
      <c r="V18" s="502"/>
      <c r="W18" s="502"/>
      <c r="X18" s="502"/>
      <c r="Y18" s="502"/>
      <c r="Z18" s="502"/>
      <c r="AA18" s="502"/>
      <c r="AB18" s="502"/>
      <c r="AC18" s="502"/>
      <c r="AD18" s="502"/>
      <c r="AE18" s="502"/>
      <c r="AF18" s="502"/>
      <c r="AG18" s="502"/>
      <c r="AH18" s="502"/>
      <c r="AI18" s="502"/>
    </row>
    <row r="19" spans="1:35" ht="15" customHeight="1">
      <c r="A19" s="495"/>
      <c r="B19" s="495"/>
      <c r="C19" s="502" t="s">
        <v>92</v>
      </c>
      <c r="D19" s="502"/>
      <c r="E19" s="502"/>
      <c r="F19" s="502"/>
      <c r="G19" s="502"/>
      <c r="H19" s="502" t="s">
        <v>93</v>
      </c>
      <c r="I19" s="502"/>
      <c r="J19" s="502"/>
      <c r="K19" s="502"/>
      <c r="L19" s="502"/>
      <c r="M19" s="502"/>
      <c r="N19" s="502"/>
      <c r="O19" s="502"/>
      <c r="P19" s="502"/>
      <c r="Q19" s="502"/>
      <c r="R19" s="502"/>
      <c r="S19" s="502"/>
      <c r="T19" s="502"/>
      <c r="U19" s="502"/>
      <c r="V19" s="502"/>
      <c r="W19" s="502"/>
      <c r="X19" s="502"/>
      <c r="Y19" s="502"/>
      <c r="Z19" s="502"/>
      <c r="AA19" s="502"/>
      <c r="AB19" s="502"/>
      <c r="AC19" s="502"/>
      <c r="AD19" s="502"/>
      <c r="AE19" s="502"/>
      <c r="AF19" s="502"/>
      <c r="AG19" s="502"/>
      <c r="AH19" s="502"/>
      <c r="AI19" s="502"/>
    </row>
    <row r="20" spans="1:35" ht="15" customHeight="1">
      <c r="A20" s="495"/>
      <c r="B20" s="495"/>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c r="AB20" s="502"/>
      <c r="AC20" s="502"/>
      <c r="AD20" s="502"/>
      <c r="AE20" s="502"/>
      <c r="AF20" s="502"/>
      <c r="AG20" s="502"/>
      <c r="AH20" s="502"/>
      <c r="AI20" s="502"/>
    </row>
    <row r="21" spans="1:35" ht="15" customHeight="1">
      <c r="A21" s="495"/>
      <c r="B21" s="495"/>
      <c r="C21" s="502" t="s">
        <v>94</v>
      </c>
      <c r="D21" s="502"/>
      <c r="E21" s="502"/>
      <c r="F21" s="502"/>
      <c r="G21" s="502"/>
      <c r="H21" s="502" t="s">
        <v>95</v>
      </c>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row>
    <row r="22" spans="1:35" ht="15" customHeight="1">
      <c r="A22" s="495"/>
      <c r="B22" s="495"/>
      <c r="C22" s="502"/>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2"/>
      <c r="AI22" s="502"/>
    </row>
    <row r="23" spans="1:35" ht="15" customHeight="1">
      <c r="A23" s="495"/>
      <c r="B23" s="495"/>
      <c r="C23" s="502" t="s">
        <v>43</v>
      </c>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2"/>
      <c r="AI23" s="502"/>
    </row>
    <row r="24" spans="1:35" ht="15" customHeight="1">
      <c r="A24" s="495"/>
      <c r="B24" s="495"/>
      <c r="C24" s="502"/>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2"/>
      <c r="AI24" s="502"/>
    </row>
    <row r="25" spans="1:35" ht="15" customHeight="1">
      <c r="A25" s="495"/>
      <c r="B25" s="495"/>
      <c r="C25" s="502" t="s">
        <v>96</v>
      </c>
      <c r="D25" s="502"/>
      <c r="E25" s="502"/>
      <c r="F25" s="502"/>
      <c r="G25" s="502"/>
      <c r="H25" s="503"/>
      <c r="I25" s="503"/>
      <c r="J25" s="503"/>
      <c r="K25" s="503"/>
      <c r="L25" s="503"/>
      <c r="M25" s="503"/>
      <c r="N25" s="503"/>
      <c r="O25" s="503"/>
      <c r="P25" s="503"/>
      <c r="Q25" s="503"/>
      <c r="R25" s="503"/>
      <c r="S25" s="503"/>
      <c r="T25" s="503"/>
      <c r="U25" s="503"/>
      <c r="V25" s="503"/>
      <c r="W25" s="503"/>
      <c r="X25" s="503"/>
      <c r="Y25" s="503"/>
      <c r="Z25" s="503"/>
      <c r="AA25" s="503"/>
      <c r="AB25" s="503"/>
      <c r="AC25" s="503"/>
      <c r="AD25" s="503"/>
      <c r="AE25" s="503"/>
      <c r="AF25" s="503"/>
      <c r="AG25" s="503"/>
      <c r="AH25" s="503"/>
      <c r="AI25" s="503"/>
    </row>
    <row r="26" spans="1:35" ht="15" customHeight="1">
      <c r="A26" s="495"/>
      <c r="B26" s="495"/>
      <c r="C26" s="502"/>
      <c r="D26" s="502"/>
      <c r="E26" s="502"/>
      <c r="F26" s="502"/>
      <c r="G26" s="502"/>
      <c r="H26" s="493" t="s">
        <v>322</v>
      </c>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row>
    <row r="27" spans="1:35" ht="15" customHeight="1">
      <c r="A27" s="495"/>
      <c r="B27" s="495"/>
      <c r="C27" s="502"/>
      <c r="D27" s="502"/>
      <c r="E27" s="502"/>
      <c r="F27" s="502"/>
      <c r="G27" s="502"/>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row>
    <row r="28" spans="1:35" ht="15" customHeight="1">
      <c r="A28" s="495"/>
      <c r="B28" s="495"/>
      <c r="C28" s="502"/>
      <c r="D28" s="502"/>
      <c r="E28" s="502"/>
      <c r="F28" s="502"/>
      <c r="G28" s="502"/>
      <c r="H28" s="493" t="s">
        <v>97</v>
      </c>
      <c r="I28" s="493"/>
      <c r="J28" s="493"/>
      <c r="K28" s="493"/>
      <c r="L28" s="493"/>
      <c r="M28" s="493"/>
      <c r="N28" s="493"/>
      <c r="O28" s="493"/>
      <c r="P28" s="493"/>
      <c r="Q28" s="493"/>
      <c r="R28" s="493"/>
      <c r="S28" s="493"/>
      <c r="T28" s="493"/>
      <c r="U28" s="493"/>
      <c r="V28" s="493"/>
      <c r="W28" s="493"/>
      <c r="X28" s="493"/>
      <c r="Y28" s="493"/>
      <c r="Z28" s="493"/>
      <c r="AA28" s="493"/>
      <c r="AB28" s="493"/>
      <c r="AC28" s="493"/>
      <c r="AD28" s="493"/>
      <c r="AE28" s="493"/>
      <c r="AF28" s="493"/>
      <c r="AG28" s="493"/>
      <c r="AH28" s="493"/>
      <c r="AI28" s="493"/>
    </row>
    <row r="29" spans="1:35" ht="15" customHeight="1">
      <c r="A29" s="495"/>
      <c r="B29" s="495"/>
      <c r="C29" s="502"/>
      <c r="D29" s="502"/>
      <c r="E29" s="502"/>
      <c r="F29" s="502"/>
      <c r="G29" s="502"/>
      <c r="H29" s="493"/>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row>
    <row r="30" spans="1:35" ht="15" customHeight="1">
      <c r="A30" s="495"/>
      <c r="B30" s="495"/>
      <c r="C30" s="502"/>
      <c r="D30" s="502"/>
      <c r="E30" s="502"/>
      <c r="F30" s="502"/>
      <c r="G30" s="502"/>
      <c r="H30" s="493" t="s">
        <v>98</v>
      </c>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row>
    <row r="31" spans="1:35" ht="15" customHeight="1">
      <c r="A31" s="495"/>
      <c r="B31" s="495"/>
      <c r="C31" s="502"/>
      <c r="D31" s="502"/>
      <c r="E31" s="502"/>
      <c r="F31" s="502"/>
      <c r="G31" s="502"/>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row>
    <row r="32" spans="1:35" ht="15" customHeight="1">
      <c r="A32" s="495"/>
      <c r="B32" s="495"/>
      <c r="C32" s="502"/>
      <c r="D32" s="502"/>
      <c r="E32" s="502"/>
      <c r="F32" s="502"/>
      <c r="G32" s="502"/>
      <c r="H32" s="493" t="s">
        <v>99</v>
      </c>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row>
    <row r="33" spans="1:35" ht="15" customHeight="1">
      <c r="A33" s="495"/>
      <c r="B33" s="495"/>
      <c r="C33" s="502"/>
      <c r="D33" s="502"/>
      <c r="E33" s="502"/>
      <c r="F33" s="502"/>
      <c r="G33" s="502"/>
      <c r="H33" s="493"/>
      <c r="I33" s="493"/>
      <c r="J33" s="493"/>
      <c r="K33" s="493"/>
      <c r="L33" s="493"/>
      <c r="M33" s="493"/>
      <c r="N33" s="493"/>
      <c r="O33" s="493"/>
      <c r="P33" s="493"/>
      <c r="Q33" s="493"/>
      <c r="R33" s="493"/>
      <c r="S33" s="493"/>
      <c r="T33" s="493"/>
      <c r="U33" s="493"/>
      <c r="V33" s="493"/>
      <c r="W33" s="493"/>
      <c r="X33" s="493"/>
      <c r="Y33" s="493"/>
      <c r="Z33" s="493"/>
      <c r="AA33" s="493"/>
      <c r="AB33" s="493"/>
      <c r="AC33" s="493"/>
      <c r="AD33" s="493"/>
      <c r="AE33" s="493"/>
      <c r="AF33" s="493"/>
      <c r="AG33" s="493"/>
      <c r="AH33" s="493"/>
      <c r="AI33" s="493"/>
    </row>
    <row r="34" spans="1:35" ht="15" customHeight="1">
      <c r="A34" s="495"/>
      <c r="B34" s="495"/>
      <c r="C34" s="502"/>
      <c r="D34" s="502"/>
      <c r="E34" s="502"/>
      <c r="F34" s="502"/>
      <c r="G34" s="502"/>
      <c r="H34" s="493" t="s">
        <v>100</v>
      </c>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3"/>
      <c r="AF34" s="493"/>
      <c r="AG34" s="493"/>
      <c r="AH34" s="493"/>
      <c r="AI34" s="493"/>
    </row>
    <row r="35" spans="1:35" ht="15" customHeight="1">
      <c r="A35" s="495"/>
      <c r="B35" s="495"/>
      <c r="C35" s="502"/>
      <c r="D35" s="502"/>
      <c r="E35" s="502"/>
      <c r="F35" s="502"/>
      <c r="G35" s="502"/>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row>
    <row r="36" spans="1:35" ht="15" customHeight="1">
      <c r="A36" s="495"/>
      <c r="B36" s="495"/>
      <c r="C36" s="502"/>
      <c r="D36" s="502"/>
      <c r="E36" s="502"/>
      <c r="F36" s="502"/>
      <c r="G36" s="502"/>
      <c r="H36" s="493"/>
      <c r="I36" s="493"/>
      <c r="J36" s="493"/>
      <c r="K36" s="493"/>
      <c r="L36" s="493"/>
      <c r="M36" s="493"/>
      <c r="N36" s="493"/>
      <c r="O36" s="493"/>
      <c r="P36" s="493"/>
      <c r="Q36" s="493"/>
      <c r="R36" s="493"/>
      <c r="S36" s="493"/>
      <c r="T36" s="493"/>
      <c r="U36" s="493"/>
      <c r="V36" s="493"/>
      <c r="W36" s="493"/>
      <c r="X36" s="493"/>
      <c r="Y36" s="493"/>
      <c r="Z36" s="493"/>
      <c r="AA36" s="493"/>
      <c r="AB36" s="493"/>
      <c r="AC36" s="493"/>
      <c r="AD36" s="493"/>
      <c r="AE36" s="493"/>
      <c r="AF36" s="493"/>
      <c r="AG36" s="493"/>
      <c r="AH36" s="493"/>
      <c r="AI36" s="493"/>
    </row>
    <row r="37" spans="1:35" ht="15" customHeight="1">
      <c r="A37" s="495"/>
      <c r="B37" s="495"/>
      <c r="C37" s="502"/>
      <c r="D37" s="502"/>
      <c r="E37" s="502"/>
      <c r="F37" s="502"/>
      <c r="G37" s="502"/>
      <c r="H37" s="493"/>
      <c r="I37" s="493"/>
      <c r="J37" s="493"/>
      <c r="K37" s="493"/>
      <c r="L37" s="493"/>
      <c r="M37" s="493"/>
      <c r="N37" s="493"/>
      <c r="O37" s="493"/>
      <c r="P37" s="493"/>
      <c r="Q37" s="493"/>
      <c r="R37" s="493"/>
      <c r="S37" s="493"/>
      <c r="T37" s="493"/>
      <c r="U37" s="493"/>
      <c r="V37" s="493"/>
      <c r="W37" s="493"/>
      <c r="X37" s="493"/>
      <c r="Y37" s="493"/>
      <c r="Z37" s="493"/>
      <c r="AA37" s="493"/>
      <c r="AB37" s="493"/>
      <c r="AC37" s="493"/>
      <c r="AD37" s="493"/>
      <c r="AE37" s="493"/>
      <c r="AF37" s="493"/>
      <c r="AG37" s="493"/>
      <c r="AH37" s="493"/>
      <c r="AI37" s="493"/>
    </row>
    <row r="38" spans="1:35" ht="15" customHeight="1">
      <c r="A38" s="495"/>
      <c r="B38" s="495"/>
      <c r="C38" s="502"/>
      <c r="D38" s="502"/>
      <c r="E38" s="502"/>
      <c r="F38" s="502"/>
      <c r="G38" s="502"/>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row>
    <row r="39" spans="1:35" ht="15" customHeight="1">
      <c r="A39" s="495"/>
      <c r="B39" s="495"/>
      <c r="C39" s="502"/>
      <c r="D39" s="502"/>
      <c r="E39" s="502"/>
      <c r="F39" s="502"/>
      <c r="G39" s="502"/>
      <c r="H39" s="494"/>
      <c r="I39" s="494"/>
      <c r="J39" s="494"/>
      <c r="K39" s="494"/>
      <c r="L39" s="494"/>
      <c r="M39" s="494"/>
      <c r="N39" s="494"/>
      <c r="O39" s="494"/>
      <c r="P39" s="494"/>
      <c r="Q39" s="494"/>
      <c r="R39" s="494"/>
      <c r="S39" s="494"/>
      <c r="T39" s="494"/>
      <c r="U39" s="494"/>
      <c r="V39" s="494"/>
      <c r="W39" s="494"/>
      <c r="X39" s="494"/>
      <c r="Y39" s="494"/>
      <c r="Z39" s="494"/>
      <c r="AA39" s="494"/>
      <c r="AB39" s="494"/>
      <c r="AC39" s="494"/>
      <c r="AD39" s="494"/>
      <c r="AE39" s="494"/>
      <c r="AF39" s="494"/>
      <c r="AG39" s="494"/>
      <c r="AH39" s="494"/>
      <c r="AI39" s="494"/>
    </row>
    <row r="40" spans="1:35" ht="15" customHeight="1">
      <c r="A40" s="495"/>
      <c r="B40" s="495"/>
      <c r="C40" s="495" t="s">
        <v>101</v>
      </c>
      <c r="D40" s="495"/>
      <c r="E40" s="495"/>
      <c r="F40" s="495"/>
      <c r="G40" s="495"/>
      <c r="H40" s="496" t="s">
        <v>102</v>
      </c>
      <c r="I40" s="497"/>
      <c r="J40" s="497"/>
      <c r="K40" s="497"/>
      <c r="L40" s="497"/>
      <c r="M40" s="497"/>
      <c r="N40" s="497"/>
      <c r="O40" s="497"/>
      <c r="P40" s="497"/>
      <c r="Q40" s="497"/>
      <c r="R40" s="497"/>
      <c r="S40" s="497"/>
      <c r="T40" s="497"/>
      <c r="U40" s="497"/>
      <c r="V40" s="497"/>
      <c r="W40" s="497"/>
      <c r="X40" s="497"/>
      <c r="Y40" s="497"/>
      <c r="Z40" s="497"/>
      <c r="AA40" s="497"/>
      <c r="AB40" s="497"/>
      <c r="AC40" s="497"/>
      <c r="AD40" s="497"/>
      <c r="AE40" s="497"/>
      <c r="AF40" s="497"/>
      <c r="AG40" s="497"/>
      <c r="AH40" s="497"/>
      <c r="AI40" s="498"/>
    </row>
    <row r="41" spans="1:35" ht="15" customHeight="1">
      <c r="A41" s="495"/>
      <c r="B41" s="495"/>
      <c r="C41" s="495"/>
      <c r="D41" s="495"/>
      <c r="E41" s="495"/>
      <c r="F41" s="495"/>
      <c r="G41" s="495"/>
      <c r="H41" s="499"/>
      <c r="I41" s="500"/>
      <c r="J41" s="500"/>
      <c r="K41" s="500"/>
      <c r="L41" s="500"/>
      <c r="M41" s="500"/>
      <c r="N41" s="500"/>
      <c r="O41" s="500"/>
      <c r="P41" s="500"/>
      <c r="Q41" s="500"/>
      <c r="R41" s="500"/>
      <c r="S41" s="500"/>
      <c r="T41" s="500"/>
      <c r="U41" s="500"/>
      <c r="V41" s="500"/>
      <c r="W41" s="500"/>
      <c r="X41" s="500"/>
      <c r="Y41" s="500"/>
      <c r="Z41" s="500"/>
      <c r="AA41" s="500"/>
      <c r="AB41" s="500"/>
      <c r="AC41" s="500"/>
      <c r="AD41" s="500"/>
      <c r="AE41" s="500"/>
      <c r="AF41" s="500"/>
      <c r="AG41" s="500"/>
      <c r="AH41" s="500"/>
      <c r="AI41" s="501"/>
    </row>
    <row r="42" spans="1:35" ht="18.75" customHeight="1">
      <c r="A42" s="72" t="s">
        <v>103</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158</v>
      </c>
      <c r="B43" s="72" t="s">
        <v>221</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159</v>
      </c>
      <c r="B44" s="72" t="s">
        <v>222</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160</v>
      </c>
      <c r="B45" s="72" t="s">
        <v>223</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163</v>
      </c>
      <c r="B46" s="72" t="s">
        <v>224</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164</v>
      </c>
      <c r="B47" s="72" t="s">
        <v>225</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166</v>
      </c>
      <c r="B48" s="72" t="s">
        <v>226</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167</v>
      </c>
      <c r="B49" s="72" t="s">
        <v>227</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V11:AI11"/>
    <mergeCell ref="B5:E5"/>
    <mergeCell ref="F5:S5"/>
    <mergeCell ref="B6:E6"/>
    <mergeCell ref="F6:S6"/>
    <mergeCell ref="B7:E7"/>
    <mergeCell ref="F7:S7"/>
    <mergeCell ref="B8:E8"/>
    <mergeCell ref="F8:S8"/>
    <mergeCell ref="B9:E9"/>
    <mergeCell ref="F9:S9"/>
    <mergeCell ref="P11:U11"/>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313</v>
      </c>
    </row>
    <row r="2" spans="1:35" ht="7.5" customHeight="1"/>
    <row r="3" spans="1:35" ht="15" customHeight="1">
      <c r="A3" s="492" t="s">
        <v>104</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105</v>
      </c>
      <c r="C5" s="505"/>
      <c r="D5" s="505"/>
      <c r="E5" s="505"/>
      <c r="F5" s="506">
        <f>別記様式第0号!G27</f>
        <v>0</v>
      </c>
      <c r="G5" s="506"/>
      <c r="H5" s="506"/>
      <c r="I5" s="506"/>
      <c r="J5" s="506"/>
      <c r="K5" s="506"/>
      <c r="L5" s="506"/>
      <c r="M5" s="506"/>
      <c r="N5" s="506"/>
      <c r="O5" s="506"/>
      <c r="P5" s="506"/>
      <c r="Q5" s="506"/>
      <c r="R5" s="506"/>
      <c r="S5" s="506"/>
    </row>
    <row r="6" spans="1:35" ht="15" customHeight="1">
      <c r="B6" s="507" t="s">
        <v>106</v>
      </c>
      <c r="C6" s="507"/>
      <c r="D6" s="507"/>
      <c r="E6" s="507"/>
      <c r="F6" s="508">
        <f>別記様式第0号!G30</f>
        <v>0</v>
      </c>
      <c r="G6" s="508"/>
      <c r="H6" s="508"/>
      <c r="I6" s="508"/>
      <c r="J6" s="508"/>
      <c r="K6" s="508"/>
      <c r="L6" s="508"/>
      <c r="M6" s="508"/>
      <c r="N6" s="508"/>
      <c r="O6" s="508"/>
      <c r="P6" s="508"/>
      <c r="Q6" s="508"/>
      <c r="R6" s="508"/>
      <c r="S6" s="508"/>
    </row>
    <row r="7" spans="1:35" ht="15" customHeight="1">
      <c r="B7" s="507" t="s">
        <v>107</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ht="18.75" customHeight="1">
      <c r="A13" s="536" t="s">
        <v>108</v>
      </c>
      <c r="B13" s="536"/>
      <c r="C13" s="536"/>
      <c r="D13" s="536"/>
      <c r="E13" s="536"/>
      <c r="F13" s="536"/>
      <c r="G13" s="536"/>
      <c r="H13" s="536"/>
      <c r="I13" s="536"/>
      <c r="J13" s="539" t="s">
        <v>109</v>
      </c>
      <c r="K13" s="536"/>
      <c r="L13" s="536"/>
      <c r="M13" s="536"/>
      <c r="N13" s="536"/>
      <c r="O13" s="536"/>
      <c r="P13" s="536"/>
      <c r="Q13" s="528" t="s" ph="1">
        <v>110</v>
      </c>
      <c r="R13" s="528" ph="1"/>
      <c r="S13" s="528" ph="1"/>
      <c r="T13" s="528"/>
      <c r="U13" s="528"/>
      <c r="V13" s="528"/>
      <c r="W13" s="528"/>
      <c r="X13" s="528"/>
      <c r="Y13" s="528"/>
      <c r="Z13" s="528"/>
      <c r="AA13" s="528"/>
      <c r="AB13" s="528" t="s">
        <v>111</v>
      </c>
      <c r="AC13" s="528"/>
      <c r="AD13" s="528"/>
      <c r="AE13" s="528"/>
      <c r="AF13" s="528"/>
      <c r="AG13" s="540"/>
      <c r="AH13" s="527" t="s">
        <v>112</v>
      </c>
      <c r="AI13" s="528"/>
    </row>
    <row r="14" spans="1:35" ht="18.75" customHeight="1">
      <c r="A14" s="537"/>
      <c r="B14" s="537"/>
      <c r="C14" s="537"/>
      <c r="D14" s="537"/>
      <c r="E14" s="537"/>
      <c r="F14" s="537"/>
      <c r="G14" s="537"/>
      <c r="H14" s="537"/>
      <c r="I14" s="537"/>
      <c r="J14" s="537"/>
      <c r="K14" s="537"/>
      <c r="L14" s="537"/>
      <c r="M14" s="537"/>
      <c r="N14" s="537"/>
      <c r="O14" s="537"/>
      <c r="P14" s="537"/>
      <c r="Q14" s="530" ph="1"/>
      <c r="R14" s="530" ph="1"/>
      <c r="S14" s="530" ph="1"/>
      <c r="T14" s="530"/>
      <c r="U14" s="530"/>
      <c r="V14" s="530"/>
      <c r="W14" s="530"/>
      <c r="X14" s="530"/>
      <c r="Y14" s="530"/>
      <c r="Z14" s="530"/>
      <c r="AA14" s="530"/>
      <c r="AB14" s="530"/>
      <c r="AC14" s="530"/>
      <c r="AD14" s="530"/>
      <c r="AE14" s="530"/>
      <c r="AF14" s="530"/>
      <c r="AG14" s="541"/>
      <c r="AH14" s="529"/>
      <c r="AI14" s="530"/>
    </row>
    <row r="15" spans="1:35" ht="18.75" customHeight="1">
      <c r="A15" s="538"/>
      <c r="B15" s="538"/>
      <c r="C15" s="538"/>
      <c r="D15" s="538"/>
      <c r="E15" s="538"/>
      <c r="F15" s="538"/>
      <c r="G15" s="538"/>
      <c r="H15" s="538"/>
      <c r="I15" s="538"/>
      <c r="J15" s="538"/>
      <c r="K15" s="538"/>
      <c r="L15" s="538"/>
      <c r="M15" s="538"/>
      <c r="N15" s="538"/>
      <c r="O15" s="538"/>
      <c r="P15" s="538"/>
      <c r="Q15" s="532" ph="1"/>
      <c r="R15" s="532" ph="1"/>
      <c r="S15" s="532" ph="1"/>
      <c r="T15" s="532"/>
      <c r="U15" s="532"/>
      <c r="V15" s="532"/>
      <c r="W15" s="532"/>
      <c r="X15" s="532"/>
      <c r="Y15" s="532"/>
      <c r="Z15" s="532"/>
      <c r="AA15" s="532"/>
      <c r="AB15" s="532"/>
      <c r="AC15" s="532"/>
      <c r="AD15" s="532"/>
      <c r="AE15" s="532"/>
      <c r="AF15" s="532"/>
      <c r="AG15" s="542"/>
      <c r="AH15" s="531"/>
      <c r="AI15" s="532"/>
    </row>
    <row r="16" spans="1:35" ht="18.75" customHeight="1">
      <c r="A16" s="512" t="s">
        <v>113</v>
      </c>
      <c r="B16" s="512"/>
      <c r="C16" s="512"/>
      <c r="D16" s="512"/>
      <c r="E16" s="512"/>
      <c r="F16" s="512"/>
      <c r="G16" s="512"/>
      <c r="H16" s="512"/>
      <c r="I16" s="512"/>
      <c r="J16" s="533"/>
      <c r="K16" s="534"/>
      <c r="L16" s="534"/>
      <c r="M16" s="534"/>
      <c r="N16" s="534"/>
      <c r="O16" s="534"/>
      <c r="P16" s="534"/>
      <c r="Q16" s="534"/>
      <c r="R16" s="534"/>
      <c r="S16" s="535"/>
      <c r="T16" s="512" t="s">
        <v>114</v>
      </c>
      <c r="U16" s="512"/>
      <c r="V16" s="512"/>
      <c r="W16" s="512"/>
      <c r="X16" s="512"/>
      <c r="Y16" s="512"/>
      <c r="Z16" s="512"/>
      <c r="AA16" s="533"/>
      <c r="AB16" s="534"/>
      <c r="AC16" s="534"/>
      <c r="AD16" s="73" t="s">
        <v>115</v>
      </c>
      <c r="AE16" s="534"/>
      <c r="AF16" s="534"/>
      <c r="AG16" s="534"/>
      <c r="AH16" s="534"/>
      <c r="AI16" s="535"/>
    </row>
    <row r="17" spans="1:35" ht="15" customHeight="1"/>
    <row r="18" spans="1:35" ht="18.75" customHeight="1">
      <c r="A18" s="516" t="s">
        <v>116</v>
      </c>
      <c r="B18" s="516"/>
      <c r="C18" s="516"/>
      <c r="D18" s="516"/>
      <c r="E18" s="516"/>
      <c r="F18" s="516"/>
      <c r="G18" s="516"/>
      <c r="H18" s="516"/>
      <c r="I18" s="516"/>
      <c r="J18" s="516"/>
      <c r="K18" s="512"/>
      <c r="L18" s="512"/>
      <c r="M18" s="512"/>
      <c r="N18" s="512"/>
      <c r="O18" s="512"/>
      <c r="P18" s="512"/>
      <c r="Q18" s="512"/>
      <c r="R18" s="512"/>
      <c r="S18" s="512"/>
      <c r="T18" s="512" t="s">
        <v>117</v>
      </c>
      <c r="U18" s="512"/>
      <c r="V18" s="512"/>
      <c r="W18" s="512"/>
      <c r="X18" s="512"/>
      <c r="Y18" s="512"/>
      <c r="Z18" s="512" t="s">
        <v>118</v>
      </c>
      <c r="AA18" s="512"/>
      <c r="AB18" s="512"/>
      <c r="AC18" s="512"/>
      <c r="AD18" s="512"/>
      <c r="AE18" s="512"/>
      <c r="AF18" s="512"/>
      <c r="AG18" s="512"/>
      <c r="AH18" s="512"/>
      <c r="AI18" s="512"/>
    </row>
    <row r="19" spans="1:35" ht="18.75" customHeight="1">
      <c r="A19" s="516" t="s">
        <v>119</v>
      </c>
      <c r="B19" s="516"/>
      <c r="C19" s="516"/>
      <c r="D19" s="516"/>
      <c r="E19" s="516"/>
      <c r="F19" s="516"/>
      <c r="G19" s="516"/>
      <c r="H19" s="516"/>
      <c r="I19" s="516"/>
      <c r="J19" s="516"/>
      <c r="K19" s="512"/>
      <c r="L19" s="512"/>
      <c r="M19" s="512"/>
      <c r="N19" s="512"/>
      <c r="O19" s="512"/>
      <c r="P19" s="512"/>
      <c r="Q19" s="512"/>
      <c r="R19" s="512"/>
      <c r="S19" s="512"/>
      <c r="T19" s="512" t="s">
        <v>120</v>
      </c>
      <c r="U19" s="512"/>
      <c r="V19" s="512"/>
      <c r="W19" s="512"/>
      <c r="X19" s="512"/>
      <c r="Y19" s="512"/>
      <c r="Z19" s="512" t="s">
        <v>118</v>
      </c>
      <c r="AA19" s="512"/>
      <c r="AB19" s="512"/>
      <c r="AC19" s="512"/>
      <c r="AD19" s="512"/>
      <c r="AE19" s="512"/>
      <c r="AF19" s="512"/>
      <c r="AG19" s="512"/>
      <c r="AH19" s="512"/>
      <c r="AI19" s="512"/>
    </row>
    <row r="20" spans="1:35" ht="18.75" customHeight="1">
      <c r="A20" s="516" t="s">
        <v>121</v>
      </c>
      <c r="B20" s="516"/>
      <c r="C20" s="516"/>
      <c r="D20" s="516"/>
      <c r="E20" s="516"/>
      <c r="F20" s="516"/>
      <c r="G20" s="516"/>
      <c r="H20" s="516"/>
      <c r="I20" s="516"/>
      <c r="J20" s="516"/>
      <c r="K20" s="512" t="s">
        <v>122</v>
      </c>
      <c r="L20" s="512"/>
      <c r="M20" s="512"/>
      <c r="N20" s="512"/>
      <c r="O20" s="512"/>
      <c r="P20" s="512"/>
      <c r="Q20" s="512"/>
      <c r="R20" s="512"/>
      <c r="S20" s="512"/>
      <c r="T20" s="512" t="s">
        <v>123</v>
      </c>
      <c r="U20" s="512"/>
      <c r="V20" s="512"/>
      <c r="W20" s="512"/>
      <c r="X20" s="512"/>
      <c r="Y20" s="512"/>
      <c r="Z20" s="512" t="s">
        <v>118</v>
      </c>
      <c r="AA20" s="512"/>
      <c r="AB20" s="512"/>
      <c r="AC20" s="512"/>
      <c r="AD20" s="512"/>
      <c r="AE20" s="512"/>
      <c r="AF20" s="512"/>
      <c r="AG20" s="512"/>
      <c r="AH20" s="512"/>
      <c r="AI20" s="512"/>
    </row>
    <row r="21" spans="1:35" ht="18.75" customHeight="1">
      <c r="A21" s="517" t="s">
        <v>124</v>
      </c>
      <c r="B21" s="517"/>
      <c r="C21" s="511" t="s">
        <v>125</v>
      </c>
      <c r="D21" s="511"/>
      <c r="E21" s="511"/>
      <c r="F21" s="511"/>
      <c r="G21" s="511"/>
      <c r="H21" s="511"/>
      <c r="I21" s="511"/>
      <c r="J21" s="511"/>
      <c r="K21" s="512"/>
      <c r="L21" s="512"/>
      <c r="M21" s="512"/>
      <c r="N21" s="512"/>
      <c r="O21" s="512"/>
      <c r="P21" s="512"/>
      <c r="Q21" s="512"/>
      <c r="R21" s="512"/>
      <c r="S21" s="512"/>
      <c r="T21" s="512"/>
      <c r="U21" s="512"/>
      <c r="V21" s="512"/>
      <c r="W21" s="512"/>
      <c r="X21" s="512"/>
      <c r="Y21" s="512"/>
      <c r="Z21" s="512"/>
      <c r="AA21" s="512"/>
      <c r="AB21" s="512"/>
      <c r="AC21" s="512"/>
      <c r="AD21" s="512"/>
      <c r="AE21" s="512"/>
      <c r="AF21" s="512"/>
      <c r="AG21" s="512"/>
      <c r="AH21" s="512"/>
      <c r="AI21" s="512"/>
    </row>
    <row r="22" spans="1:35" ht="18.75" customHeight="1">
      <c r="A22" s="517"/>
      <c r="B22" s="517"/>
      <c r="C22" s="511" t="s">
        <v>126</v>
      </c>
      <c r="D22" s="511"/>
      <c r="E22" s="511"/>
      <c r="F22" s="511"/>
      <c r="G22" s="511"/>
      <c r="H22" s="511"/>
      <c r="I22" s="511"/>
      <c r="J22" s="511"/>
      <c r="K22" s="512"/>
      <c r="L22" s="512"/>
      <c r="M22" s="512"/>
      <c r="N22" s="512"/>
      <c r="O22" s="512"/>
      <c r="P22" s="512"/>
      <c r="Q22" s="512"/>
      <c r="R22" s="512"/>
      <c r="S22" s="512"/>
      <c r="T22" s="512"/>
      <c r="U22" s="512"/>
      <c r="V22" s="512"/>
      <c r="W22" s="512"/>
      <c r="X22" s="512"/>
      <c r="Y22" s="512"/>
      <c r="Z22" s="512"/>
      <c r="AA22" s="512"/>
      <c r="AB22" s="512"/>
      <c r="AC22" s="512"/>
      <c r="AD22" s="512"/>
      <c r="AE22" s="512"/>
      <c r="AF22" s="512"/>
      <c r="AG22" s="512"/>
      <c r="AH22" s="512"/>
      <c r="AI22" s="512"/>
    </row>
    <row r="23" spans="1:35" ht="18.75" customHeight="1">
      <c r="A23" s="517"/>
      <c r="B23" s="517"/>
      <c r="C23" s="511" t="s">
        <v>127</v>
      </c>
      <c r="D23" s="511"/>
      <c r="E23" s="511"/>
      <c r="F23" s="511"/>
      <c r="G23" s="511"/>
      <c r="H23" s="511"/>
      <c r="I23" s="511"/>
      <c r="J23" s="511"/>
      <c r="K23" s="512"/>
      <c r="L23" s="512"/>
      <c r="M23" s="512"/>
      <c r="N23" s="512"/>
      <c r="O23" s="512"/>
      <c r="P23" s="512"/>
      <c r="Q23" s="512"/>
      <c r="R23" s="512"/>
      <c r="S23" s="512"/>
      <c r="T23" s="512"/>
      <c r="U23" s="512"/>
      <c r="V23" s="512"/>
      <c r="W23" s="512"/>
      <c r="X23" s="512"/>
      <c r="Y23" s="512"/>
      <c r="Z23" s="512"/>
      <c r="AA23" s="512"/>
      <c r="AB23" s="512"/>
      <c r="AC23" s="512"/>
      <c r="AD23" s="512"/>
      <c r="AE23" s="512"/>
      <c r="AF23" s="512"/>
      <c r="AG23" s="512"/>
      <c r="AH23" s="512"/>
      <c r="AI23" s="512"/>
    </row>
    <row r="24" spans="1:35" ht="18.75" customHeight="1">
      <c r="A24" s="517"/>
      <c r="B24" s="517"/>
      <c r="C24" s="511" t="s">
        <v>128</v>
      </c>
      <c r="D24" s="511"/>
      <c r="E24" s="511"/>
      <c r="F24" s="511"/>
      <c r="G24" s="511"/>
      <c r="H24" s="511"/>
      <c r="I24" s="511"/>
      <c r="J24" s="511"/>
      <c r="K24" s="512"/>
      <c r="L24" s="512"/>
      <c r="M24" s="512"/>
      <c r="N24" s="512"/>
      <c r="O24" s="512"/>
      <c r="P24" s="512"/>
      <c r="Q24" s="512"/>
      <c r="R24" s="512"/>
      <c r="S24" s="512"/>
      <c r="T24" s="512"/>
      <c r="U24" s="512"/>
      <c r="V24" s="512"/>
      <c r="W24" s="512"/>
      <c r="X24" s="512"/>
      <c r="Y24" s="512"/>
      <c r="Z24" s="512"/>
      <c r="AA24" s="512"/>
      <c r="AB24" s="512"/>
      <c r="AC24" s="512"/>
      <c r="AD24" s="512"/>
      <c r="AE24" s="512"/>
      <c r="AF24" s="512"/>
      <c r="AG24" s="512"/>
      <c r="AH24" s="512"/>
      <c r="AI24" s="512"/>
    </row>
    <row r="25" spans="1:35" ht="18.75" customHeight="1">
      <c r="A25" s="517"/>
      <c r="B25" s="517"/>
      <c r="C25" s="511" t="s">
        <v>129</v>
      </c>
      <c r="D25" s="511"/>
      <c r="E25" s="511"/>
      <c r="F25" s="511"/>
      <c r="G25" s="511"/>
      <c r="H25" s="511"/>
      <c r="I25" s="511"/>
      <c r="J25" s="511"/>
      <c r="K25" s="512" t="s">
        <v>130</v>
      </c>
      <c r="L25" s="512"/>
      <c r="M25" s="512"/>
      <c r="N25" s="512"/>
      <c r="O25" s="512"/>
      <c r="P25" s="512"/>
      <c r="Q25" s="512"/>
      <c r="R25" s="512"/>
      <c r="S25" s="512"/>
      <c r="T25" s="512"/>
      <c r="U25" s="512"/>
      <c r="V25" s="512"/>
      <c r="W25" s="512"/>
      <c r="X25" s="512"/>
      <c r="Y25" s="512"/>
      <c r="Z25" s="512"/>
      <c r="AA25" s="512"/>
      <c r="AB25" s="512"/>
      <c r="AC25" s="512"/>
      <c r="AD25" s="512"/>
      <c r="AE25" s="512"/>
      <c r="AF25" s="512"/>
      <c r="AG25" s="512"/>
      <c r="AH25" s="512"/>
      <c r="AI25" s="512"/>
    </row>
    <row r="26" spans="1:35" ht="18.75" customHeight="1">
      <c r="A26" s="517"/>
      <c r="B26" s="517"/>
      <c r="C26" s="511" t="s">
        <v>131</v>
      </c>
      <c r="D26" s="511"/>
      <c r="E26" s="511"/>
      <c r="F26" s="511"/>
      <c r="G26" s="511"/>
      <c r="H26" s="511"/>
      <c r="I26" s="511"/>
      <c r="J26" s="511"/>
      <c r="K26" s="512"/>
      <c r="L26" s="512"/>
      <c r="M26" s="512"/>
      <c r="N26" s="512"/>
      <c r="O26" s="512"/>
      <c r="P26" s="512"/>
      <c r="Q26" s="512"/>
      <c r="R26" s="512"/>
      <c r="S26" s="512"/>
      <c r="T26" s="512"/>
      <c r="U26" s="512"/>
      <c r="V26" s="512"/>
      <c r="W26" s="512"/>
      <c r="X26" s="512"/>
      <c r="Y26" s="512"/>
      <c r="Z26" s="512"/>
      <c r="AA26" s="512"/>
      <c r="AB26" s="512"/>
      <c r="AC26" s="512"/>
      <c r="AD26" s="512"/>
      <c r="AE26" s="512"/>
      <c r="AF26" s="512"/>
      <c r="AG26" s="512"/>
      <c r="AH26" s="512"/>
      <c r="AI26" s="512"/>
    </row>
    <row r="27" spans="1:35" ht="18.75" customHeight="1">
      <c r="A27" s="517"/>
      <c r="B27" s="517"/>
      <c r="C27" s="518" t="s">
        <v>132</v>
      </c>
      <c r="D27" s="519"/>
      <c r="E27" s="519"/>
      <c r="F27" s="519"/>
      <c r="G27" s="519"/>
      <c r="H27" s="519"/>
      <c r="I27" s="519"/>
      <c r="J27" s="520"/>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2"/>
      <c r="AI27" s="502"/>
    </row>
    <row r="28" spans="1:35" ht="18.75" customHeight="1">
      <c r="A28" s="517"/>
      <c r="B28" s="517"/>
      <c r="C28" s="521"/>
      <c r="D28" s="522"/>
      <c r="E28" s="522"/>
      <c r="F28" s="522"/>
      <c r="G28" s="522"/>
      <c r="H28" s="522"/>
      <c r="I28" s="522"/>
      <c r="J28" s="523"/>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2"/>
    </row>
    <row r="29" spans="1:35" ht="18.75" customHeight="1">
      <c r="A29" s="517"/>
      <c r="B29" s="517"/>
      <c r="C29" s="521"/>
      <c r="D29" s="522"/>
      <c r="E29" s="522"/>
      <c r="F29" s="522"/>
      <c r="G29" s="522"/>
      <c r="H29" s="522"/>
      <c r="I29" s="522"/>
      <c r="J29" s="523"/>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2"/>
      <c r="AI29" s="502"/>
    </row>
    <row r="30" spans="1:35" ht="18.75" customHeight="1">
      <c r="A30" s="517"/>
      <c r="B30" s="517"/>
      <c r="C30" s="521"/>
      <c r="D30" s="522"/>
      <c r="E30" s="522"/>
      <c r="F30" s="522"/>
      <c r="G30" s="522"/>
      <c r="H30" s="522"/>
      <c r="I30" s="522"/>
      <c r="J30" s="523"/>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2"/>
      <c r="AI30" s="502"/>
    </row>
    <row r="31" spans="1:35" ht="18.75" customHeight="1">
      <c r="A31" s="517"/>
      <c r="B31" s="517"/>
      <c r="C31" s="521"/>
      <c r="D31" s="522"/>
      <c r="E31" s="522"/>
      <c r="F31" s="522"/>
      <c r="G31" s="522"/>
      <c r="H31" s="522"/>
      <c r="I31" s="522"/>
      <c r="J31" s="523"/>
      <c r="K31" s="502"/>
      <c r="L31" s="502"/>
      <c r="M31" s="502"/>
      <c r="N31" s="502"/>
      <c r="O31" s="502"/>
      <c r="P31" s="502"/>
      <c r="Q31" s="502"/>
      <c r="R31" s="502"/>
      <c r="S31" s="502"/>
      <c r="T31" s="502"/>
      <c r="U31" s="502"/>
      <c r="V31" s="502"/>
      <c r="W31" s="502"/>
      <c r="X31" s="502"/>
      <c r="Y31" s="502"/>
      <c r="Z31" s="502"/>
      <c r="AA31" s="502"/>
      <c r="AB31" s="502"/>
      <c r="AC31" s="502"/>
      <c r="AD31" s="502"/>
      <c r="AE31" s="502"/>
      <c r="AF31" s="502"/>
      <c r="AG31" s="502"/>
      <c r="AH31" s="502"/>
      <c r="AI31" s="502"/>
    </row>
    <row r="32" spans="1:35" ht="18.75" customHeight="1">
      <c r="A32" s="517"/>
      <c r="B32" s="517"/>
      <c r="C32" s="524"/>
      <c r="D32" s="525"/>
      <c r="E32" s="525"/>
      <c r="F32" s="525"/>
      <c r="G32" s="525"/>
      <c r="H32" s="525"/>
      <c r="I32" s="525"/>
      <c r="J32" s="526"/>
      <c r="K32" s="502"/>
      <c r="L32" s="502"/>
      <c r="M32" s="502"/>
      <c r="N32" s="502"/>
      <c r="O32" s="502"/>
      <c r="P32" s="502"/>
      <c r="Q32" s="502"/>
      <c r="R32" s="502"/>
      <c r="S32" s="502"/>
      <c r="T32" s="502"/>
      <c r="U32" s="502"/>
      <c r="V32" s="502"/>
      <c r="W32" s="502"/>
      <c r="X32" s="502"/>
      <c r="Y32" s="502"/>
      <c r="Z32" s="502"/>
      <c r="AA32" s="502"/>
      <c r="AB32" s="502"/>
      <c r="AC32" s="502"/>
      <c r="AD32" s="502"/>
      <c r="AE32" s="502"/>
      <c r="AF32" s="502"/>
      <c r="AG32" s="502"/>
      <c r="AH32" s="502"/>
      <c r="AI32" s="502"/>
    </row>
    <row r="33" spans="1:35" ht="18.75" customHeight="1">
      <c r="A33" s="517"/>
      <c r="B33" s="517"/>
      <c r="C33" s="502" t="s">
        <v>133</v>
      </c>
      <c r="D33" s="502"/>
      <c r="E33" s="502"/>
      <c r="F33" s="502"/>
      <c r="G33" s="502"/>
      <c r="H33" s="502"/>
      <c r="I33" s="502"/>
      <c r="J33" s="502"/>
      <c r="K33" s="513" t="s">
        <v>134</v>
      </c>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5"/>
    </row>
    <row r="34" spans="1:35" ht="15" customHeight="1"/>
    <row r="35" spans="1:35" ht="18.75" customHeight="1">
      <c r="A35" s="510" t="s">
        <v>135</v>
      </c>
      <c r="B35" s="510"/>
      <c r="C35" s="511" t="s">
        <v>125</v>
      </c>
      <c r="D35" s="511"/>
      <c r="E35" s="511"/>
      <c r="F35" s="511"/>
      <c r="G35" s="511"/>
      <c r="H35" s="511"/>
      <c r="I35" s="511"/>
      <c r="J35" s="511"/>
      <c r="K35" s="512"/>
      <c r="L35" s="512"/>
      <c r="M35" s="512"/>
      <c r="N35" s="512"/>
      <c r="O35" s="512"/>
      <c r="P35" s="512"/>
      <c r="Q35" s="512"/>
      <c r="R35" s="512"/>
      <c r="S35" s="512"/>
      <c r="T35" s="512"/>
      <c r="U35" s="512"/>
      <c r="V35" s="512"/>
      <c r="W35" s="512"/>
      <c r="X35" s="512"/>
      <c r="Y35" s="512"/>
      <c r="Z35" s="512"/>
      <c r="AA35" s="512"/>
      <c r="AB35" s="512"/>
      <c r="AC35" s="512"/>
      <c r="AD35" s="512"/>
      <c r="AE35" s="512"/>
      <c r="AF35" s="512"/>
      <c r="AG35" s="512"/>
      <c r="AH35" s="512"/>
      <c r="AI35" s="512"/>
    </row>
    <row r="36" spans="1:35" ht="18.75" customHeight="1">
      <c r="A36" s="510"/>
      <c r="B36" s="510"/>
      <c r="C36" s="511" t="s">
        <v>136</v>
      </c>
      <c r="D36" s="511"/>
      <c r="E36" s="511"/>
      <c r="F36" s="511"/>
      <c r="G36" s="511"/>
      <c r="H36" s="511"/>
      <c r="I36" s="511"/>
      <c r="J36" s="511"/>
      <c r="K36" s="512"/>
      <c r="L36" s="512"/>
      <c r="M36" s="512"/>
      <c r="N36" s="512"/>
      <c r="O36" s="512"/>
      <c r="P36" s="512"/>
      <c r="Q36" s="512"/>
      <c r="R36" s="512"/>
      <c r="S36" s="512"/>
      <c r="T36" s="512"/>
      <c r="U36" s="512"/>
      <c r="V36" s="512"/>
      <c r="W36" s="512"/>
      <c r="X36" s="512"/>
      <c r="Y36" s="512"/>
      <c r="Z36" s="512"/>
      <c r="AA36" s="512"/>
      <c r="AB36" s="512"/>
      <c r="AC36" s="512"/>
      <c r="AD36" s="512"/>
      <c r="AE36" s="512"/>
      <c r="AF36" s="512"/>
      <c r="AG36" s="512"/>
      <c r="AH36" s="512"/>
      <c r="AI36" s="512"/>
    </row>
    <row r="37" spans="1:35" ht="18.75" customHeight="1">
      <c r="A37" s="510"/>
      <c r="B37" s="510"/>
      <c r="C37" s="511" t="s">
        <v>127</v>
      </c>
      <c r="D37" s="511"/>
      <c r="E37" s="511"/>
      <c r="F37" s="511"/>
      <c r="G37" s="511"/>
      <c r="H37" s="511"/>
      <c r="I37" s="511"/>
      <c r="J37" s="511"/>
      <c r="K37" s="512"/>
      <c r="L37" s="512"/>
      <c r="M37" s="512"/>
      <c r="N37" s="512"/>
      <c r="O37" s="512"/>
      <c r="P37" s="512"/>
      <c r="Q37" s="512"/>
      <c r="R37" s="512"/>
      <c r="S37" s="512"/>
      <c r="T37" s="512"/>
      <c r="U37" s="512"/>
      <c r="V37" s="512"/>
      <c r="W37" s="512"/>
      <c r="X37" s="512"/>
      <c r="Y37" s="512"/>
      <c r="Z37" s="512"/>
      <c r="AA37" s="512"/>
      <c r="AB37" s="512"/>
      <c r="AC37" s="512"/>
      <c r="AD37" s="512"/>
      <c r="AE37" s="512"/>
      <c r="AF37" s="512"/>
      <c r="AG37" s="512"/>
      <c r="AH37" s="512"/>
      <c r="AI37" s="512"/>
    </row>
    <row r="38" spans="1:35" ht="18.75" customHeight="1">
      <c r="A38" s="510"/>
      <c r="B38" s="510"/>
      <c r="C38" s="511" t="s">
        <v>129</v>
      </c>
      <c r="D38" s="511"/>
      <c r="E38" s="511"/>
      <c r="F38" s="511"/>
      <c r="G38" s="511"/>
      <c r="H38" s="511"/>
      <c r="I38" s="511"/>
      <c r="J38" s="511"/>
      <c r="K38" s="512" t="s">
        <v>137</v>
      </c>
      <c r="L38" s="512"/>
      <c r="M38" s="512"/>
      <c r="N38" s="512"/>
      <c r="O38" s="512"/>
      <c r="P38" s="512"/>
      <c r="Q38" s="512"/>
      <c r="R38" s="512"/>
      <c r="S38" s="512"/>
      <c r="T38" s="512"/>
      <c r="U38" s="512"/>
      <c r="V38" s="512"/>
      <c r="W38" s="512"/>
      <c r="X38" s="512"/>
      <c r="Y38" s="512"/>
      <c r="Z38" s="512"/>
      <c r="AA38" s="512"/>
      <c r="AB38" s="512"/>
      <c r="AC38" s="512"/>
      <c r="AD38" s="512"/>
      <c r="AE38" s="512"/>
      <c r="AF38" s="512"/>
      <c r="AG38" s="512"/>
      <c r="AH38" s="512"/>
      <c r="AI38" s="512"/>
    </row>
    <row r="39" spans="1:35" ht="18.75" customHeight="1">
      <c r="A39" s="510"/>
      <c r="B39" s="510"/>
      <c r="C39" s="511" t="s">
        <v>131</v>
      </c>
      <c r="D39" s="511"/>
      <c r="E39" s="511"/>
      <c r="F39" s="511"/>
      <c r="G39" s="511"/>
      <c r="H39" s="511"/>
      <c r="I39" s="511"/>
      <c r="J39" s="511"/>
      <c r="K39" s="512"/>
      <c r="L39" s="512"/>
      <c r="M39" s="512"/>
      <c r="N39" s="512"/>
      <c r="O39" s="512"/>
      <c r="P39" s="512"/>
      <c r="Q39" s="512"/>
      <c r="R39" s="512"/>
      <c r="S39" s="512"/>
      <c r="T39" s="512"/>
      <c r="U39" s="512"/>
      <c r="V39" s="512"/>
      <c r="W39" s="512"/>
      <c r="X39" s="512"/>
      <c r="Y39" s="512"/>
      <c r="Z39" s="512"/>
      <c r="AA39" s="512"/>
      <c r="AB39" s="512"/>
      <c r="AC39" s="512"/>
      <c r="AD39" s="512"/>
      <c r="AE39" s="512"/>
      <c r="AF39" s="512"/>
      <c r="AG39" s="512"/>
      <c r="AH39" s="512"/>
      <c r="AI39" s="512"/>
    </row>
    <row r="40" spans="1:35" ht="18.75" customHeight="1">
      <c r="A40" s="510"/>
      <c r="B40" s="510"/>
      <c r="C40" s="495" t="s">
        <v>138</v>
      </c>
      <c r="D40" s="495"/>
      <c r="E40" s="495"/>
      <c r="F40" s="495"/>
      <c r="G40" s="495"/>
      <c r="H40" s="495"/>
      <c r="I40" s="495"/>
      <c r="J40" s="495"/>
      <c r="K40" s="502"/>
      <c r="L40" s="502"/>
      <c r="M40" s="502"/>
      <c r="N40" s="502"/>
      <c r="O40" s="502"/>
      <c r="P40" s="502"/>
      <c r="Q40" s="502"/>
      <c r="R40" s="502"/>
      <c r="S40" s="502"/>
      <c r="T40" s="502"/>
      <c r="U40" s="502"/>
      <c r="V40" s="502"/>
      <c r="W40" s="502"/>
      <c r="X40" s="502"/>
      <c r="Y40" s="502"/>
      <c r="Z40" s="502"/>
      <c r="AA40" s="502"/>
      <c r="AB40" s="502"/>
      <c r="AC40" s="502"/>
      <c r="AD40" s="502"/>
      <c r="AE40" s="502"/>
      <c r="AF40" s="502"/>
      <c r="AG40" s="502"/>
      <c r="AH40" s="502"/>
      <c r="AI40" s="502"/>
    </row>
    <row r="41" spans="1:35" ht="18.75" customHeight="1">
      <c r="A41" s="510"/>
      <c r="B41" s="510"/>
      <c r="C41" s="495"/>
      <c r="D41" s="495"/>
      <c r="E41" s="495"/>
      <c r="F41" s="495"/>
      <c r="G41" s="495"/>
      <c r="H41" s="495"/>
      <c r="I41" s="495"/>
      <c r="J41" s="495"/>
      <c r="K41" s="502"/>
      <c r="L41" s="502"/>
      <c r="M41" s="502"/>
      <c r="N41" s="502"/>
      <c r="O41" s="502"/>
      <c r="P41" s="502"/>
      <c r="Q41" s="502"/>
      <c r="R41" s="502"/>
      <c r="S41" s="502"/>
      <c r="T41" s="502"/>
      <c r="U41" s="502"/>
      <c r="V41" s="502"/>
      <c r="W41" s="502"/>
      <c r="X41" s="502"/>
      <c r="Y41" s="502"/>
      <c r="Z41" s="502"/>
      <c r="AA41" s="502"/>
      <c r="AB41" s="502"/>
      <c r="AC41" s="502"/>
      <c r="AD41" s="502"/>
      <c r="AE41" s="502"/>
      <c r="AF41" s="502"/>
      <c r="AG41" s="502"/>
      <c r="AH41" s="502"/>
      <c r="AI41" s="502"/>
    </row>
    <row r="42" spans="1:35" ht="18.75" customHeight="1">
      <c r="A42" s="510"/>
      <c r="B42" s="510"/>
      <c r="C42" s="495"/>
      <c r="D42" s="495"/>
      <c r="E42" s="495"/>
      <c r="F42" s="495"/>
      <c r="G42" s="495"/>
      <c r="H42" s="495"/>
      <c r="I42" s="495"/>
      <c r="J42" s="495"/>
      <c r="K42" s="502"/>
      <c r="L42" s="502"/>
      <c r="M42" s="502"/>
      <c r="N42" s="502"/>
      <c r="O42" s="502"/>
      <c r="P42" s="502"/>
      <c r="Q42" s="502"/>
      <c r="R42" s="502"/>
      <c r="S42" s="502"/>
      <c r="T42" s="502"/>
      <c r="U42" s="502"/>
      <c r="V42" s="502"/>
      <c r="W42" s="502"/>
      <c r="X42" s="502"/>
      <c r="Y42" s="502"/>
      <c r="Z42" s="502"/>
      <c r="AA42" s="502"/>
      <c r="AB42" s="502"/>
      <c r="AC42" s="502"/>
      <c r="AD42" s="502"/>
      <c r="AE42" s="502"/>
      <c r="AF42" s="502"/>
      <c r="AG42" s="502"/>
      <c r="AH42" s="502"/>
      <c r="AI42" s="502"/>
    </row>
    <row r="43" spans="1:35" ht="18.75" customHeight="1">
      <c r="A43" s="510"/>
      <c r="B43" s="510"/>
      <c r="C43" s="495"/>
      <c r="D43" s="495"/>
      <c r="E43" s="495"/>
      <c r="F43" s="495"/>
      <c r="G43" s="495"/>
      <c r="H43" s="495"/>
      <c r="I43" s="495"/>
      <c r="J43" s="495"/>
      <c r="K43" s="502"/>
      <c r="L43" s="502"/>
      <c r="M43" s="502"/>
      <c r="N43" s="502"/>
      <c r="O43" s="502"/>
      <c r="P43" s="502"/>
      <c r="Q43" s="502"/>
      <c r="R43" s="502"/>
      <c r="S43" s="502"/>
      <c r="T43" s="502"/>
      <c r="U43" s="502"/>
      <c r="V43" s="502"/>
      <c r="W43" s="502"/>
      <c r="X43" s="502"/>
      <c r="Y43" s="502"/>
      <c r="Z43" s="502"/>
      <c r="AA43" s="502"/>
      <c r="AB43" s="502"/>
      <c r="AC43" s="502"/>
      <c r="AD43" s="502"/>
      <c r="AE43" s="502"/>
      <c r="AF43" s="502"/>
      <c r="AG43" s="502"/>
      <c r="AH43" s="502"/>
      <c r="AI43" s="502"/>
    </row>
    <row r="44" spans="1:35" ht="18.75" customHeight="1">
      <c r="A44" s="510"/>
      <c r="B44" s="510"/>
      <c r="C44" s="495"/>
      <c r="D44" s="495"/>
      <c r="E44" s="495"/>
      <c r="F44" s="495"/>
      <c r="G44" s="495"/>
      <c r="H44" s="495"/>
      <c r="I44" s="495"/>
      <c r="J44" s="495"/>
      <c r="K44" s="502"/>
      <c r="L44" s="502"/>
      <c r="M44" s="502"/>
      <c r="N44" s="502"/>
      <c r="O44" s="502"/>
      <c r="P44" s="502"/>
      <c r="Q44" s="502"/>
      <c r="R44" s="502"/>
      <c r="S44" s="502"/>
      <c r="T44" s="502"/>
      <c r="U44" s="502"/>
      <c r="V44" s="502"/>
      <c r="W44" s="502"/>
      <c r="X44" s="502"/>
      <c r="Y44" s="502"/>
      <c r="Z44" s="502"/>
      <c r="AA44" s="502"/>
      <c r="AB44" s="502"/>
      <c r="AC44" s="502"/>
      <c r="AD44" s="502"/>
      <c r="AE44" s="502"/>
      <c r="AF44" s="502"/>
      <c r="AG44" s="502"/>
      <c r="AH44" s="502"/>
      <c r="AI44" s="502"/>
    </row>
    <row r="45" spans="1:35" ht="18.75" customHeight="1">
      <c r="A45" s="510"/>
      <c r="B45" s="510"/>
      <c r="C45" s="502" t="s">
        <v>133</v>
      </c>
      <c r="D45" s="502"/>
      <c r="E45" s="502"/>
      <c r="F45" s="502"/>
      <c r="G45" s="502"/>
      <c r="H45" s="502"/>
      <c r="I45" s="502"/>
      <c r="J45" s="502"/>
      <c r="K45" s="513" t="s">
        <v>134</v>
      </c>
      <c r="L45" s="514"/>
      <c r="M45" s="514"/>
      <c r="N45" s="514"/>
      <c r="O45" s="514"/>
      <c r="P45" s="514"/>
      <c r="Q45" s="514"/>
      <c r="R45" s="514"/>
      <c r="S45" s="514"/>
      <c r="T45" s="514"/>
      <c r="U45" s="514"/>
      <c r="V45" s="514"/>
      <c r="W45" s="514"/>
      <c r="X45" s="514"/>
      <c r="Y45" s="514"/>
      <c r="Z45" s="514"/>
      <c r="AA45" s="514"/>
      <c r="AB45" s="514"/>
      <c r="AC45" s="514"/>
      <c r="AD45" s="514"/>
      <c r="AE45" s="514"/>
      <c r="AF45" s="514"/>
      <c r="AG45" s="514"/>
      <c r="AH45" s="514"/>
      <c r="AI45" s="515"/>
    </row>
    <row r="46" spans="1:35" ht="18.75" customHeight="1">
      <c r="A46" s="81" t="s">
        <v>139</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2" t="s">
        <v>140</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228</v>
      </c>
      <c r="B48" s="81" t="s">
        <v>230</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216</v>
      </c>
      <c r="B49" s="81" t="s">
        <v>214</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229</v>
      </c>
      <c r="B50" s="81" t="s">
        <v>722</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723</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231</v>
      </c>
      <c r="B52" s="81" t="s">
        <v>232</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1"/>
      <c r="B53" s="72" t="s">
        <v>141</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2" t="s">
        <v>142</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219</v>
      </c>
      <c r="B55" s="81" t="s">
        <v>724</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1" t="s">
        <v>725</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1"/>
      <c r="B57" s="81" t="s">
        <v>143</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2" t="s">
        <v>144</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220</v>
      </c>
      <c r="B59" s="81" t="s">
        <v>236</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233</v>
      </c>
      <c r="B60" s="81" t="s">
        <v>237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234</v>
      </c>
      <c r="B61" s="81" t="s">
        <v>238</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235</v>
      </c>
      <c r="B62" s="81" t="s">
        <v>239</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2" t="s">
        <v>145</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241</v>
      </c>
      <c r="B64" s="81" t="s">
        <v>240</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146</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V11:AI11"/>
    <mergeCell ref="B5:E5"/>
    <mergeCell ref="F5:S5"/>
    <mergeCell ref="B6:E6"/>
    <mergeCell ref="F6:S6"/>
    <mergeCell ref="B7:E7"/>
    <mergeCell ref="F7:S7"/>
    <mergeCell ref="B8:E8"/>
    <mergeCell ref="F8:S8"/>
    <mergeCell ref="B9:E9"/>
    <mergeCell ref="F9:S9"/>
    <mergeCell ref="P11:U11"/>
    <mergeCell ref="AH13:AI15"/>
    <mergeCell ref="A16:I16"/>
    <mergeCell ref="J16:S16"/>
    <mergeCell ref="T16:Z16"/>
    <mergeCell ref="AA16:AC16"/>
    <mergeCell ref="AE16:AI16"/>
    <mergeCell ref="A13:I15"/>
    <mergeCell ref="J13:P15"/>
    <mergeCell ref="Q13:S15"/>
    <mergeCell ref="T13:AA15"/>
    <mergeCell ref="AB13:AD15"/>
    <mergeCell ref="AE13:AG15"/>
    <mergeCell ref="A18:J18"/>
    <mergeCell ref="K18:S18"/>
    <mergeCell ref="T18:Y18"/>
    <mergeCell ref="Z18:AI18"/>
    <mergeCell ref="A19:J19"/>
    <mergeCell ref="K19:S19"/>
    <mergeCell ref="T19:Y19"/>
    <mergeCell ref="Z19:AI19"/>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K27:AI32"/>
    <mergeCell ref="C33:J33"/>
    <mergeCell ref="K33:AI33"/>
    <mergeCell ref="C26:J26"/>
    <mergeCell ref="K26:AI26"/>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s>
  <phoneticPr fontId="5"/>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47"/>
  <sheetViews>
    <sheetView view="pageBreakPreview" zoomScaleNormal="100" zoomScaleSheetLayoutView="100" workbookViewId="0">
      <selection activeCell="AM37" sqref="AM37"/>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314</v>
      </c>
    </row>
    <row r="2" spans="1:36" ht="7.5" customHeight="1"/>
    <row r="3" spans="1:36" ht="15" customHeight="1">
      <c r="A3" s="492" t="s">
        <v>323</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row>
    <row r="4" spans="1:36" ht="15" customHeight="1">
      <c r="A4" s="492" t="s">
        <v>684</v>
      </c>
      <c r="B4" s="492"/>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row>
    <row r="5" spans="1:36" ht="7.5" customHeight="1"/>
    <row r="6" spans="1:36" ht="15" customHeight="1">
      <c r="B6" s="505" t="s">
        <v>83</v>
      </c>
      <c r="C6" s="505"/>
      <c r="D6" s="505"/>
      <c r="E6" s="505"/>
      <c r="F6" s="506">
        <f>別記様式第0号!G27</f>
        <v>0</v>
      </c>
      <c r="G6" s="506"/>
      <c r="H6" s="506"/>
      <c r="I6" s="506"/>
      <c r="J6" s="506"/>
      <c r="K6" s="506"/>
      <c r="L6" s="506"/>
      <c r="M6" s="506"/>
      <c r="N6" s="506"/>
      <c r="O6" s="506"/>
      <c r="P6" s="506"/>
      <c r="Q6" s="506"/>
      <c r="R6" s="506"/>
      <c r="S6" s="506"/>
      <c r="T6" s="506"/>
    </row>
    <row r="7" spans="1:36" ht="15" customHeight="1">
      <c r="B7" s="507" t="s">
        <v>84</v>
      </c>
      <c r="C7" s="507"/>
      <c r="D7" s="507"/>
      <c r="E7" s="507"/>
      <c r="F7" s="508">
        <f>別記様式第0号!G30</f>
        <v>0</v>
      </c>
      <c r="G7" s="508"/>
      <c r="H7" s="508"/>
      <c r="I7" s="508"/>
      <c r="J7" s="508"/>
      <c r="K7" s="508"/>
      <c r="L7" s="508"/>
      <c r="M7" s="508"/>
      <c r="N7" s="508"/>
      <c r="O7" s="508"/>
      <c r="P7" s="508"/>
      <c r="Q7" s="508"/>
      <c r="R7" s="508"/>
      <c r="S7" s="508"/>
      <c r="T7" s="508"/>
    </row>
    <row r="8" spans="1:36" ht="15" customHeight="1">
      <c r="B8" s="507" t="s">
        <v>85</v>
      </c>
      <c r="C8" s="507"/>
      <c r="D8" s="507"/>
      <c r="E8" s="507"/>
      <c r="F8" s="508">
        <f>別記様式第0号!G33</f>
        <v>0</v>
      </c>
      <c r="G8" s="508"/>
      <c r="H8" s="508"/>
      <c r="I8" s="508"/>
      <c r="J8" s="508"/>
      <c r="K8" s="508"/>
      <c r="L8" s="508"/>
      <c r="M8" s="508"/>
      <c r="N8" s="508"/>
      <c r="O8" s="508"/>
      <c r="P8" s="508"/>
      <c r="Q8" s="508"/>
      <c r="R8" s="508"/>
      <c r="S8" s="508"/>
      <c r="T8" s="508"/>
    </row>
    <row r="9" spans="1:36" ht="15" customHeight="1">
      <c r="B9" s="507" t="s">
        <v>86</v>
      </c>
      <c r="C9" s="507"/>
      <c r="D9" s="507"/>
      <c r="E9" s="507"/>
      <c r="F9" s="508">
        <f>別記様式第0号!G36</f>
        <v>0</v>
      </c>
      <c r="G9" s="508"/>
      <c r="H9" s="508"/>
      <c r="I9" s="508"/>
      <c r="J9" s="508"/>
      <c r="K9" s="508"/>
      <c r="L9" s="508"/>
      <c r="M9" s="508"/>
      <c r="N9" s="508"/>
      <c r="O9" s="508"/>
      <c r="P9" s="508"/>
      <c r="Q9" s="508"/>
      <c r="R9" s="508"/>
      <c r="S9" s="508"/>
      <c r="T9" s="508"/>
    </row>
    <row r="10" spans="1:36" ht="15" customHeight="1">
      <c r="B10" s="507" t="s">
        <v>87</v>
      </c>
      <c r="C10" s="507"/>
      <c r="D10" s="507"/>
      <c r="E10" s="507"/>
      <c r="F10" s="508">
        <f>別記様式第0号!G39</f>
        <v>0</v>
      </c>
      <c r="G10" s="508"/>
      <c r="H10" s="508"/>
      <c r="I10" s="508"/>
      <c r="J10" s="508"/>
      <c r="K10" s="508"/>
      <c r="L10" s="508"/>
      <c r="M10" s="508"/>
      <c r="N10" s="508"/>
      <c r="O10" s="508"/>
      <c r="P10" s="508"/>
      <c r="Q10" s="508"/>
      <c r="R10" s="508"/>
      <c r="S10" s="508"/>
      <c r="T10" s="508"/>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09" t="s">
        <v>88</v>
      </c>
      <c r="R12" s="509"/>
      <c r="S12" s="509"/>
      <c r="T12" s="509"/>
      <c r="U12" s="509"/>
      <c r="V12" s="509"/>
      <c r="W12" s="504">
        <f>別記様式第0号!H11</f>
        <v>0</v>
      </c>
      <c r="X12" s="504"/>
      <c r="Y12" s="504"/>
      <c r="Z12" s="504"/>
      <c r="AA12" s="504"/>
      <c r="AB12" s="504"/>
      <c r="AC12" s="504"/>
      <c r="AD12" s="504"/>
      <c r="AE12" s="504"/>
      <c r="AF12" s="504"/>
      <c r="AG12" s="504"/>
      <c r="AH12" s="504"/>
      <c r="AI12" s="504"/>
      <c r="AJ12" s="504"/>
    </row>
    <row r="13" spans="1:36" ht="7.5" customHeight="1"/>
    <row r="14" spans="1:36" ht="18.75" customHeight="1">
      <c r="A14" s="517" t="s">
        <v>147</v>
      </c>
      <c r="B14" s="517"/>
      <c r="C14" s="502" t="s">
        <v>148</v>
      </c>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c r="AJ14" s="502"/>
    </row>
    <row r="15" spans="1:36" ht="18.75" customHeight="1">
      <c r="A15" s="517"/>
      <c r="B15" s="517"/>
      <c r="C15" s="502" t="s">
        <v>149</v>
      </c>
      <c r="D15" s="502"/>
      <c r="E15" s="502"/>
      <c r="F15" s="502"/>
      <c r="G15" s="502"/>
      <c r="H15" s="502"/>
      <c r="I15" s="502"/>
      <c r="J15" s="502"/>
      <c r="K15" s="543" t="s">
        <v>150</v>
      </c>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c r="AI15" s="544"/>
      <c r="AJ15" s="544"/>
    </row>
    <row r="16" spans="1:36" ht="18.75" customHeight="1">
      <c r="A16" s="517"/>
      <c r="B16" s="517"/>
      <c r="C16" s="502"/>
      <c r="D16" s="502"/>
      <c r="E16" s="502"/>
      <c r="F16" s="502"/>
      <c r="G16" s="502"/>
      <c r="H16" s="502"/>
      <c r="I16" s="502"/>
      <c r="J16" s="502"/>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row>
    <row r="17" spans="1:36" ht="18.75" customHeight="1">
      <c r="A17" s="517"/>
      <c r="B17" s="517"/>
      <c r="C17" s="495" t="s">
        <v>151</v>
      </c>
      <c r="D17" s="502"/>
      <c r="E17" s="502"/>
      <c r="F17" s="502"/>
      <c r="G17" s="502"/>
      <c r="H17" s="502"/>
      <c r="I17" s="502"/>
      <c r="J17" s="502"/>
      <c r="K17" s="543" t="s">
        <v>603</v>
      </c>
      <c r="L17" s="543"/>
      <c r="M17" s="543"/>
      <c r="N17" s="543"/>
      <c r="O17" s="543"/>
      <c r="P17" s="543"/>
      <c r="Q17" s="543"/>
      <c r="R17" s="543"/>
      <c r="S17" s="543"/>
      <c r="T17" s="543"/>
      <c r="U17" s="543"/>
      <c r="V17" s="543"/>
      <c r="W17" s="543"/>
      <c r="X17" s="543"/>
      <c r="Y17" s="543"/>
      <c r="Z17" s="543"/>
      <c r="AA17" s="543"/>
      <c r="AB17" s="543"/>
      <c r="AC17" s="543"/>
      <c r="AD17" s="543"/>
      <c r="AE17" s="543"/>
      <c r="AF17" s="543"/>
      <c r="AG17" s="543"/>
      <c r="AH17" s="543"/>
      <c r="AI17" s="543"/>
      <c r="AJ17" s="543"/>
    </row>
    <row r="18" spans="1:36" ht="18.75" customHeight="1">
      <c r="A18" s="517"/>
      <c r="B18" s="517"/>
      <c r="C18" s="502"/>
      <c r="D18" s="502"/>
      <c r="E18" s="502"/>
      <c r="F18" s="502"/>
      <c r="G18" s="502"/>
      <c r="H18" s="502"/>
      <c r="I18" s="502"/>
      <c r="J18" s="502"/>
      <c r="K18" s="543"/>
      <c r="L18" s="543"/>
      <c r="M18" s="543"/>
      <c r="N18" s="543"/>
      <c r="O18" s="543"/>
      <c r="P18" s="543"/>
      <c r="Q18" s="543"/>
      <c r="R18" s="543"/>
      <c r="S18" s="543"/>
      <c r="T18" s="543"/>
      <c r="U18" s="543"/>
      <c r="V18" s="543"/>
      <c r="W18" s="543"/>
      <c r="X18" s="543"/>
      <c r="Y18" s="543"/>
      <c r="Z18" s="543"/>
      <c r="AA18" s="543"/>
      <c r="AB18" s="543"/>
      <c r="AC18" s="543"/>
      <c r="AD18" s="543"/>
      <c r="AE18" s="543"/>
      <c r="AF18" s="543"/>
      <c r="AG18" s="543"/>
      <c r="AH18" s="543"/>
      <c r="AI18" s="543"/>
      <c r="AJ18" s="543"/>
    </row>
    <row r="19" spans="1:36" ht="18.75" customHeight="1">
      <c r="A19" s="517"/>
      <c r="B19" s="517"/>
      <c r="C19" s="502"/>
      <c r="D19" s="502"/>
      <c r="E19" s="502"/>
      <c r="F19" s="502"/>
      <c r="G19" s="502"/>
      <c r="H19" s="502"/>
      <c r="I19" s="502"/>
      <c r="J19" s="502"/>
      <c r="K19" s="543"/>
      <c r="L19" s="543"/>
      <c r="M19" s="543"/>
      <c r="N19" s="543"/>
      <c r="O19" s="543"/>
      <c r="P19" s="543"/>
      <c r="Q19" s="543"/>
      <c r="R19" s="543"/>
      <c r="S19" s="543"/>
      <c r="T19" s="543"/>
      <c r="U19" s="543"/>
      <c r="V19" s="543"/>
      <c r="W19" s="543"/>
      <c r="X19" s="543"/>
      <c r="Y19" s="543"/>
      <c r="Z19" s="543"/>
      <c r="AA19" s="543"/>
      <c r="AB19" s="543"/>
      <c r="AC19" s="543"/>
      <c r="AD19" s="543"/>
      <c r="AE19" s="543"/>
      <c r="AF19" s="543"/>
      <c r="AG19" s="543"/>
      <c r="AH19" s="543"/>
      <c r="AI19" s="543"/>
      <c r="AJ19" s="543"/>
    </row>
    <row r="20" spans="1:36" ht="18.75" customHeight="1">
      <c r="A20" s="517"/>
      <c r="B20" s="517"/>
      <c r="C20" s="495" t="s">
        <v>152</v>
      </c>
      <c r="D20" s="502"/>
      <c r="E20" s="502"/>
      <c r="F20" s="502"/>
      <c r="G20" s="502"/>
      <c r="H20" s="502"/>
      <c r="I20" s="502"/>
      <c r="J20" s="502"/>
      <c r="K20" s="502" t="s">
        <v>153</v>
      </c>
      <c r="L20" s="502"/>
      <c r="M20" s="502"/>
      <c r="N20" s="502"/>
      <c r="O20" s="502"/>
      <c r="P20" s="502"/>
      <c r="Q20" s="502"/>
      <c r="R20" s="502"/>
      <c r="S20" s="502"/>
      <c r="T20" s="502"/>
      <c r="U20" s="502"/>
      <c r="V20" s="502"/>
      <c r="W20" s="502"/>
      <c r="X20" s="502"/>
      <c r="Y20" s="502"/>
      <c r="Z20" s="502"/>
      <c r="AA20" s="502"/>
      <c r="AB20" s="502"/>
      <c r="AC20" s="502"/>
      <c r="AD20" s="502"/>
      <c r="AE20" s="502"/>
      <c r="AF20" s="502"/>
      <c r="AG20" s="502"/>
      <c r="AH20" s="502"/>
      <c r="AI20" s="502"/>
      <c r="AJ20" s="502"/>
    </row>
    <row r="21" spans="1:36" ht="18.75" customHeight="1">
      <c r="A21" s="517"/>
      <c r="B21" s="517"/>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row>
    <row r="22" spans="1:36" ht="18.75" customHeight="1">
      <c r="A22" s="517"/>
      <c r="B22" s="517"/>
      <c r="C22" s="502"/>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2"/>
      <c r="AI22" s="502"/>
      <c r="AJ22" s="502"/>
    </row>
    <row r="23" spans="1:36" ht="15" customHeight="1">
      <c r="A23" s="517"/>
      <c r="B23" s="517"/>
      <c r="C23" s="502" t="s">
        <v>154</v>
      </c>
      <c r="D23" s="502"/>
      <c r="E23" s="502"/>
      <c r="F23" s="502"/>
      <c r="G23" s="502"/>
      <c r="H23" s="502"/>
      <c r="I23" s="502"/>
      <c r="J23" s="502"/>
      <c r="K23" s="502" t="s">
        <v>155</v>
      </c>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2"/>
      <c r="AI23" s="502"/>
      <c r="AJ23" s="502"/>
    </row>
    <row r="24" spans="1:36" ht="15" customHeight="1">
      <c r="A24" s="517"/>
      <c r="B24" s="517"/>
      <c r="C24" s="502"/>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2"/>
      <c r="AI24" s="502"/>
      <c r="AJ24" s="502"/>
    </row>
    <row r="25" spans="1:36" ht="18.75" customHeight="1">
      <c r="A25" s="517"/>
      <c r="B25" s="517"/>
      <c r="C25" s="545" t="s">
        <v>156</v>
      </c>
      <c r="D25" s="546"/>
      <c r="E25" s="546"/>
      <c r="F25" s="546"/>
      <c r="G25" s="546"/>
      <c r="H25" s="546"/>
      <c r="I25" s="546"/>
      <c r="J25" s="547"/>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2"/>
      <c r="AI25" s="502"/>
      <c r="AJ25" s="502"/>
    </row>
    <row r="26" spans="1:36" ht="18.75" customHeight="1">
      <c r="A26" s="517"/>
      <c r="B26" s="517"/>
      <c r="C26" s="548"/>
      <c r="D26" s="549"/>
      <c r="E26" s="549"/>
      <c r="F26" s="549"/>
      <c r="G26" s="549"/>
      <c r="H26" s="549"/>
      <c r="I26" s="549"/>
      <c r="J26" s="550"/>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2"/>
      <c r="AI26" s="502"/>
      <c r="AJ26" s="502"/>
    </row>
    <row r="27" spans="1:36" ht="18.75" customHeight="1">
      <c r="A27" s="517"/>
      <c r="B27" s="517"/>
      <c r="C27" s="551"/>
      <c r="D27" s="552"/>
      <c r="E27" s="552"/>
      <c r="F27" s="552"/>
      <c r="G27" s="552"/>
      <c r="H27" s="552"/>
      <c r="I27" s="552"/>
      <c r="J27" s="553"/>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2"/>
      <c r="AI27" s="502"/>
      <c r="AJ27" s="502"/>
    </row>
    <row r="28" spans="1:36" ht="18.75" customHeight="1">
      <c r="A28" s="517"/>
      <c r="B28" s="517"/>
      <c r="C28" s="502" t="s">
        <v>157</v>
      </c>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2"/>
      <c r="AJ28" s="502"/>
    </row>
    <row r="29" spans="1:36" ht="18.75" customHeight="1">
      <c r="A29" s="517"/>
      <c r="B29" s="517"/>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2"/>
      <c r="AI29" s="502"/>
      <c r="AJ29" s="502"/>
    </row>
    <row r="30" spans="1:36" ht="18.75" customHeight="1">
      <c r="A30" s="517"/>
      <c r="B30" s="517"/>
      <c r="C30" s="502"/>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2"/>
      <c r="AI30" s="502"/>
      <c r="AJ30" s="502"/>
    </row>
    <row r="31" spans="1:36" ht="16.5" customHeight="1">
      <c r="A31" s="72" t="s">
        <v>103</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row>
    <row r="32" spans="1:36" ht="16.5" customHeight="1">
      <c r="A32" s="74" t="s">
        <v>158</v>
      </c>
      <c r="B32" s="77" t="s">
        <v>685</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159</v>
      </c>
      <c r="B33" s="77" t="s">
        <v>686</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5"/>
      <c r="B34" s="77" t="s">
        <v>687</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4" t="s">
        <v>160</v>
      </c>
      <c r="B35" s="77" t="s">
        <v>604</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5"/>
      <c r="B36" s="77" t="s">
        <v>161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107" t="s">
        <v>162</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4" t="s">
        <v>688</v>
      </c>
      <c r="B38" s="107" t="s">
        <v>165</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164</v>
      </c>
      <c r="B39" s="77" t="s">
        <v>672</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607</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4" t="s">
        <v>166</v>
      </c>
      <c r="B41" s="77" t="s">
        <v>168</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167</v>
      </c>
      <c r="B42" s="77" t="s">
        <v>170</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4" t="s">
        <v>169</v>
      </c>
      <c r="B43" s="77" t="s">
        <v>172</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5"/>
      <c r="B44" s="77" t="s">
        <v>173</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5"/>
      <c r="B45" s="77" t="s">
        <v>174</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4" t="s">
        <v>171</v>
      </c>
      <c r="B46" s="77" t="s">
        <v>309</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4" t="s">
        <v>175</v>
      </c>
      <c r="B47" s="77" t="s">
        <v>310</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sheetData>
  <mergeCells count="29">
    <mergeCell ref="K28:AJ30"/>
    <mergeCell ref="W12:AJ12"/>
    <mergeCell ref="B6:E6"/>
    <mergeCell ref="F6:T6"/>
    <mergeCell ref="B7:E7"/>
    <mergeCell ref="F7:T7"/>
    <mergeCell ref="B8:E8"/>
    <mergeCell ref="F8:T8"/>
    <mergeCell ref="B9:E9"/>
    <mergeCell ref="F9:T9"/>
    <mergeCell ref="B10:E10"/>
    <mergeCell ref="F10:T10"/>
    <mergeCell ref="Q12:V12"/>
    <mergeCell ref="A3:AJ3"/>
    <mergeCell ref="A4:AJ4"/>
    <mergeCell ref="A14:B30"/>
    <mergeCell ref="C14:J14"/>
    <mergeCell ref="K14:AJ14"/>
    <mergeCell ref="C15:J16"/>
    <mergeCell ref="K15:AJ16"/>
    <mergeCell ref="C17:J19"/>
    <mergeCell ref="K17:AJ19"/>
    <mergeCell ref="C20:J22"/>
    <mergeCell ref="K20:AJ22"/>
    <mergeCell ref="C23:J24"/>
    <mergeCell ref="K23:AJ24"/>
    <mergeCell ref="C25:J27"/>
    <mergeCell ref="K25:AJ27"/>
    <mergeCell ref="C28:J30"/>
  </mergeCells>
  <phoneticPr fontId="5"/>
  <printOptions horizontalCentered="1"/>
  <pageMargins left="0.59055118110236227" right="0.39370078740157483" top="0.59055118110236227"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A43" sqref="A43"/>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315</v>
      </c>
    </row>
    <row r="2" spans="1:35" ht="7.5" customHeight="1"/>
    <row r="3" spans="1:35" ht="15" customHeight="1">
      <c r="A3" s="492" t="s">
        <v>689</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ht="15" customHeight="1">
      <c r="A13" s="554" t="s">
        <v>734</v>
      </c>
      <c r="B13" s="555"/>
      <c r="C13" s="502" t="s">
        <v>176</v>
      </c>
      <c r="D13" s="502"/>
      <c r="E13" s="502"/>
      <c r="F13" s="502"/>
      <c r="G13" s="502"/>
      <c r="H13" s="502"/>
      <c r="I13" s="502"/>
      <c r="J13" s="502"/>
      <c r="K13" s="502"/>
      <c r="L13" s="502"/>
      <c r="M13" s="502"/>
      <c r="N13" s="502"/>
      <c r="O13" s="502"/>
      <c r="P13" s="502"/>
      <c r="Q13" s="502"/>
      <c r="R13" s="502"/>
      <c r="S13" s="502"/>
      <c r="T13" s="502"/>
      <c r="U13" s="502"/>
      <c r="V13" s="502"/>
      <c r="W13" s="502"/>
      <c r="X13" s="502"/>
      <c r="Y13" s="502"/>
      <c r="Z13" s="502"/>
      <c r="AA13" s="502"/>
      <c r="AB13" s="502"/>
      <c r="AC13" s="502"/>
      <c r="AD13" s="502"/>
      <c r="AE13" s="502"/>
      <c r="AF13" s="502"/>
      <c r="AG13" s="502"/>
      <c r="AH13" s="502"/>
      <c r="AI13" s="502"/>
    </row>
    <row r="14" spans="1:35" ht="15" customHeight="1">
      <c r="A14" s="556"/>
      <c r="B14" s="557"/>
      <c r="C14" s="502"/>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row>
    <row r="15" spans="1:35" ht="15" customHeight="1">
      <c r="A15" s="556"/>
      <c r="B15" s="557"/>
      <c r="C15" s="502" t="s">
        <v>177</v>
      </c>
      <c r="D15" s="502"/>
      <c r="E15" s="502"/>
      <c r="F15" s="502"/>
      <c r="G15" s="502"/>
      <c r="H15" s="502"/>
      <c r="I15" s="502"/>
      <c r="J15" s="502"/>
      <c r="K15" s="502" t="s">
        <v>178</v>
      </c>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row>
    <row r="16" spans="1:35" ht="15" customHeight="1">
      <c r="A16" s="556"/>
      <c r="B16" s="557"/>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2"/>
      <c r="AH16" s="502"/>
      <c r="AI16" s="502"/>
    </row>
    <row r="17" spans="1:35" ht="15" customHeight="1">
      <c r="A17" s="556"/>
      <c r="B17" s="557"/>
      <c r="C17" s="545" t="s">
        <v>179</v>
      </c>
      <c r="D17" s="546"/>
      <c r="E17" s="546"/>
      <c r="F17" s="546"/>
      <c r="G17" s="546"/>
      <c r="H17" s="546"/>
      <c r="I17" s="546"/>
      <c r="J17" s="547"/>
      <c r="K17" s="502"/>
      <c r="L17" s="502"/>
      <c r="M17" s="502"/>
      <c r="N17" s="502"/>
      <c r="O17" s="502"/>
      <c r="P17" s="502"/>
      <c r="Q17" s="502"/>
      <c r="R17" s="502"/>
      <c r="S17" s="502"/>
      <c r="T17" s="502"/>
      <c r="U17" s="502"/>
      <c r="V17" s="502"/>
      <c r="W17" s="502"/>
      <c r="X17" s="502"/>
      <c r="Y17" s="502"/>
      <c r="Z17" s="502"/>
      <c r="AA17" s="502"/>
      <c r="AB17" s="502"/>
      <c r="AC17" s="502"/>
      <c r="AD17" s="502"/>
      <c r="AE17" s="502"/>
      <c r="AF17" s="502"/>
      <c r="AG17" s="502"/>
      <c r="AH17" s="502"/>
      <c r="AI17" s="502"/>
    </row>
    <row r="18" spans="1:35" ht="15" customHeight="1">
      <c r="A18" s="556"/>
      <c r="B18" s="557"/>
      <c r="C18" s="548"/>
      <c r="D18" s="549"/>
      <c r="E18" s="549"/>
      <c r="F18" s="549"/>
      <c r="G18" s="549"/>
      <c r="H18" s="549"/>
      <c r="I18" s="549"/>
      <c r="J18" s="550"/>
      <c r="K18" s="502"/>
      <c r="L18" s="502"/>
      <c r="M18" s="502"/>
      <c r="N18" s="502"/>
      <c r="O18" s="502"/>
      <c r="P18" s="502"/>
      <c r="Q18" s="502"/>
      <c r="R18" s="502"/>
      <c r="S18" s="502"/>
      <c r="T18" s="502"/>
      <c r="U18" s="502"/>
      <c r="V18" s="502"/>
      <c r="W18" s="502"/>
      <c r="X18" s="502"/>
      <c r="Y18" s="502"/>
      <c r="Z18" s="502"/>
      <c r="AA18" s="502"/>
      <c r="AB18" s="502"/>
      <c r="AC18" s="502"/>
      <c r="AD18" s="502"/>
      <c r="AE18" s="502"/>
      <c r="AF18" s="502"/>
      <c r="AG18" s="502"/>
      <c r="AH18" s="502"/>
      <c r="AI18" s="502"/>
    </row>
    <row r="19" spans="1:35" ht="15" customHeight="1">
      <c r="A19" s="556"/>
      <c r="B19" s="557"/>
      <c r="C19" s="548"/>
      <c r="D19" s="549"/>
      <c r="E19" s="549"/>
      <c r="F19" s="549"/>
      <c r="G19" s="549"/>
      <c r="H19" s="549"/>
      <c r="I19" s="549"/>
      <c r="J19" s="550"/>
      <c r="K19" s="502"/>
      <c r="L19" s="502"/>
      <c r="M19" s="502"/>
      <c r="N19" s="502"/>
      <c r="O19" s="502"/>
      <c r="P19" s="502"/>
      <c r="Q19" s="502"/>
      <c r="R19" s="502"/>
      <c r="S19" s="502"/>
      <c r="T19" s="502"/>
      <c r="U19" s="502"/>
      <c r="V19" s="502"/>
      <c r="W19" s="502"/>
      <c r="X19" s="502"/>
      <c r="Y19" s="502"/>
      <c r="Z19" s="502"/>
      <c r="AA19" s="502"/>
      <c r="AB19" s="502"/>
      <c r="AC19" s="502"/>
      <c r="AD19" s="502"/>
      <c r="AE19" s="502"/>
      <c r="AF19" s="502"/>
      <c r="AG19" s="502"/>
      <c r="AH19" s="502"/>
      <c r="AI19" s="502"/>
    </row>
    <row r="20" spans="1:35" ht="15" customHeight="1">
      <c r="A20" s="556"/>
      <c r="B20" s="557"/>
      <c r="C20" s="548"/>
      <c r="D20" s="549"/>
      <c r="E20" s="549"/>
      <c r="F20" s="549"/>
      <c r="G20" s="549"/>
      <c r="H20" s="549"/>
      <c r="I20" s="549"/>
      <c r="J20" s="550"/>
      <c r="K20" s="502"/>
      <c r="L20" s="502"/>
      <c r="M20" s="502"/>
      <c r="N20" s="502"/>
      <c r="O20" s="502"/>
      <c r="P20" s="502"/>
      <c r="Q20" s="502"/>
      <c r="R20" s="502"/>
      <c r="S20" s="502"/>
      <c r="T20" s="502"/>
      <c r="U20" s="502"/>
      <c r="V20" s="502"/>
      <c r="W20" s="502"/>
      <c r="X20" s="502"/>
      <c r="Y20" s="502"/>
      <c r="Z20" s="502"/>
      <c r="AA20" s="502"/>
      <c r="AB20" s="502"/>
      <c r="AC20" s="502"/>
      <c r="AD20" s="502"/>
      <c r="AE20" s="502"/>
      <c r="AF20" s="502"/>
      <c r="AG20" s="502"/>
      <c r="AH20" s="502"/>
      <c r="AI20" s="502"/>
    </row>
    <row r="21" spans="1:35" ht="15" customHeight="1">
      <c r="A21" s="556"/>
      <c r="B21" s="557"/>
      <c r="C21" s="548"/>
      <c r="D21" s="549"/>
      <c r="E21" s="549"/>
      <c r="F21" s="549"/>
      <c r="G21" s="549"/>
      <c r="H21" s="549"/>
      <c r="I21" s="549"/>
      <c r="J21" s="550"/>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row>
    <row r="22" spans="1:35" ht="15" customHeight="1">
      <c r="A22" s="556"/>
      <c r="B22" s="557"/>
      <c r="C22" s="548"/>
      <c r="D22" s="549"/>
      <c r="E22" s="549"/>
      <c r="F22" s="549"/>
      <c r="G22" s="549"/>
      <c r="H22" s="549"/>
      <c r="I22" s="549"/>
      <c r="J22" s="550"/>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2"/>
      <c r="AI22" s="502"/>
    </row>
    <row r="23" spans="1:35" ht="15" customHeight="1">
      <c r="A23" s="556"/>
      <c r="B23" s="557"/>
      <c r="C23" s="548"/>
      <c r="D23" s="549"/>
      <c r="E23" s="549"/>
      <c r="F23" s="549"/>
      <c r="G23" s="549"/>
      <c r="H23" s="549"/>
      <c r="I23" s="549"/>
      <c r="J23" s="550"/>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2"/>
      <c r="AI23" s="502"/>
    </row>
    <row r="24" spans="1:35" ht="15" customHeight="1">
      <c r="A24" s="556"/>
      <c r="B24" s="557"/>
      <c r="C24" s="551"/>
      <c r="D24" s="552"/>
      <c r="E24" s="552"/>
      <c r="F24" s="552"/>
      <c r="G24" s="552"/>
      <c r="H24" s="552"/>
      <c r="I24" s="552"/>
      <c r="J24" s="553"/>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2"/>
      <c r="AI24" s="502"/>
    </row>
    <row r="25" spans="1:35" ht="15" customHeight="1">
      <c r="A25" s="556"/>
      <c r="B25" s="557"/>
      <c r="C25" s="560" t="s">
        <v>180</v>
      </c>
      <c r="D25" s="561"/>
      <c r="E25" s="561"/>
      <c r="F25" s="561"/>
      <c r="G25" s="561"/>
      <c r="H25" s="561"/>
      <c r="I25" s="561"/>
      <c r="J25" s="56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2"/>
      <c r="AI25" s="502"/>
    </row>
    <row r="26" spans="1:35" ht="15" customHeight="1">
      <c r="A26" s="556"/>
      <c r="B26" s="557"/>
      <c r="C26" s="563"/>
      <c r="D26" s="564"/>
      <c r="E26" s="564"/>
      <c r="F26" s="564"/>
      <c r="G26" s="564"/>
      <c r="H26" s="564"/>
      <c r="I26" s="564"/>
      <c r="J26" s="565"/>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2"/>
      <c r="AI26" s="502"/>
    </row>
    <row r="27" spans="1:35" ht="15" customHeight="1">
      <c r="A27" s="558"/>
      <c r="B27" s="559"/>
      <c r="C27" s="566"/>
      <c r="D27" s="509"/>
      <c r="E27" s="509"/>
      <c r="F27" s="509"/>
      <c r="G27" s="509"/>
      <c r="H27" s="509"/>
      <c r="I27" s="509"/>
      <c r="J27" s="567"/>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2"/>
      <c r="AI27" s="502"/>
    </row>
    <row r="28" spans="1:35" ht="15" customHeight="1">
      <c r="A28" s="554" t="s">
        <v>735</v>
      </c>
      <c r="B28" s="555"/>
      <c r="C28" s="502" t="s">
        <v>176</v>
      </c>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2"/>
    </row>
    <row r="29" spans="1:35" ht="15" customHeight="1">
      <c r="A29" s="556"/>
      <c r="B29" s="557"/>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2"/>
      <c r="AI29" s="502"/>
    </row>
    <row r="30" spans="1:35" ht="15" customHeight="1">
      <c r="A30" s="556"/>
      <c r="B30" s="557"/>
      <c r="C30" s="502" t="s">
        <v>177</v>
      </c>
      <c r="D30" s="502"/>
      <c r="E30" s="502"/>
      <c r="F30" s="502"/>
      <c r="G30" s="502"/>
      <c r="H30" s="502"/>
      <c r="I30" s="502"/>
      <c r="J30" s="502"/>
      <c r="K30" s="502" t="s">
        <v>178</v>
      </c>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2"/>
      <c r="AI30" s="502"/>
    </row>
    <row r="31" spans="1:35" ht="15" customHeight="1">
      <c r="A31" s="556"/>
      <c r="B31" s="557"/>
      <c r="C31" s="502"/>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502"/>
      <c r="AC31" s="502"/>
      <c r="AD31" s="502"/>
      <c r="AE31" s="502"/>
      <c r="AF31" s="502"/>
      <c r="AG31" s="502"/>
      <c r="AH31" s="502"/>
      <c r="AI31" s="502"/>
    </row>
    <row r="32" spans="1:35" ht="15" customHeight="1">
      <c r="A32" s="556"/>
      <c r="B32" s="557"/>
      <c r="C32" s="545" t="s">
        <v>179</v>
      </c>
      <c r="D32" s="546"/>
      <c r="E32" s="546"/>
      <c r="F32" s="546"/>
      <c r="G32" s="546"/>
      <c r="H32" s="546"/>
      <c r="I32" s="546"/>
      <c r="J32" s="547"/>
      <c r="K32" s="502"/>
      <c r="L32" s="502"/>
      <c r="M32" s="502"/>
      <c r="N32" s="502"/>
      <c r="O32" s="502"/>
      <c r="P32" s="502"/>
      <c r="Q32" s="502"/>
      <c r="R32" s="502"/>
      <c r="S32" s="502"/>
      <c r="T32" s="502"/>
      <c r="U32" s="502"/>
      <c r="V32" s="502"/>
      <c r="W32" s="502"/>
      <c r="X32" s="502"/>
      <c r="Y32" s="502"/>
      <c r="Z32" s="502"/>
      <c r="AA32" s="502"/>
      <c r="AB32" s="502"/>
      <c r="AC32" s="502"/>
      <c r="AD32" s="502"/>
      <c r="AE32" s="502"/>
      <c r="AF32" s="502"/>
      <c r="AG32" s="502"/>
      <c r="AH32" s="502"/>
      <c r="AI32" s="502"/>
    </row>
    <row r="33" spans="1:35" ht="15" customHeight="1">
      <c r="A33" s="556"/>
      <c r="B33" s="557"/>
      <c r="C33" s="548"/>
      <c r="D33" s="549"/>
      <c r="E33" s="549"/>
      <c r="F33" s="549"/>
      <c r="G33" s="549"/>
      <c r="H33" s="549"/>
      <c r="I33" s="549"/>
      <c r="J33" s="550"/>
      <c r="K33" s="502"/>
      <c r="L33" s="502"/>
      <c r="M33" s="502"/>
      <c r="N33" s="502"/>
      <c r="O33" s="502"/>
      <c r="P33" s="502"/>
      <c r="Q33" s="502"/>
      <c r="R33" s="502"/>
      <c r="S33" s="502"/>
      <c r="T33" s="502"/>
      <c r="U33" s="502"/>
      <c r="V33" s="502"/>
      <c r="W33" s="502"/>
      <c r="X33" s="502"/>
      <c r="Y33" s="502"/>
      <c r="Z33" s="502"/>
      <c r="AA33" s="502"/>
      <c r="AB33" s="502"/>
      <c r="AC33" s="502"/>
      <c r="AD33" s="502"/>
      <c r="AE33" s="502"/>
      <c r="AF33" s="502"/>
      <c r="AG33" s="502"/>
      <c r="AH33" s="502"/>
      <c r="AI33" s="502"/>
    </row>
    <row r="34" spans="1:35" ht="15" customHeight="1">
      <c r="A34" s="556"/>
      <c r="B34" s="557"/>
      <c r="C34" s="548"/>
      <c r="D34" s="549"/>
      <c r="E34" s="549"/>
      <c r="F34" s="549"/>
      <c r="G34" s="549"/>
      <c r="H34" s="549"/>
      <c r="I34" s="549"/>
      <c r="J34" s="550"/>
      <c r="K34" s="502"/>
      <c r="L34" s="502"/>
      <c r="M34" s="502"/>
      <c r="N34" s="502"/>
      <c r="O34" s="502"/>
      <c r="P34" s="502"/>
      <c r="Q34" s="502"/>
      <c r="R34" s="502"/>
      <c r="S34" s="502"/>
      <c r="T34" s="502"/>
      <c r="U34" s="502"/>
      <c r="V34" s="502"/>
      <c r="W34" s="502"/>
      <c r="X34" s="502"/>
      <c r="Y34" s="502"/>
      <c r="Z34" s="502"/>
      <c r="AA34" s="502"/>
      <c r="AB34" s="502"/>
      <c r="AC34" s="502"/>
      <c r="AD34" s="502"/>
      <c r="AE34" s="502"/>
      <c r="AF34" s="502"/>
      <c r="AG34" s="502"/>
      <c r="AH34" s="502"/>
      <c r="AI34" s="502"/>
    </row>
    <row r="35" spans="1:35" ht="15" customHeight="1">
      <c r="A35" s="556"/>
      <c r="B35" s="557"/>
      <c r="C35" s="548"/>
      <c r="D35" s="549"/>
      <c r="E35" s="549"/>
      <c r="F35" s="549"/>
      <c r="G35" s="549"/>
      <c r="H35" s="549"/>
      <c r="I35" s="549"/>
      <c r="J35" s="550"/>
      <c r="K35" s="502"/>
      <c r="L35" s="502"/>
      <c r="M35" s="502"/>
      <c r="N35" s="502"/>
      <c r="O35" s="502"/>
      <c r="P35" s="502"/>
      <c r="Q35" s="502"/>
      <c r="R35" s="502"/>
      <c r="S35" s="502"/>
      <c r="T35" s="502"/>
      <c r="U35" s="502"/>
      <c r="V35" s="502"/>
      <c r="W35" s="502"/>
      <c r="X35" s="502"/>
      <c r="Y35" s="502"/>
      <c r="Z35" s="502"/>
      <c r="AA35" s="502"/>
      <c r="AB35" s="502"/>
      <c r="AC35" s="502"/>
      <c r="AD35" s="502"/>
      <c r="AE35" s="502"/>
      <c r="AF35" s="502"/>
      <c r="AG35" s="502"/>
      <c r="AH35" s="502"/>
      <c r="AI35" s="502"/>
    </row>
    <row r="36" spans="1:35" ht="15" customHeight="1">
      <c r="A36" s="556"/>
      <c r="B36" s="557"/>
      <c r="C36" s="548"/>
      <c r="D36" s="549"/>
      <c r="E36" s="549"/>
      <c r="F36" s="549"/>
      <c r="G36" s="549"/>
      <c r="H36" s="549"/>
      <c r="I36" s="549"/>
      <c r="J36" s="550"/>
      <c r="K36" s="502"/>
      <c r="L36" s="502"/>
      <c r="M36" s="502"/>
      <c r="N36" s="502"/>
      <c r="O36" s="502"/>
      <c r="P36" s="502"/>
      <c r="Q36" s="502"/>
      <c r="R36" s="502"/>
      <c r="S36" s="502"/>
      <c r="T36" s="502"/>
      <c r="U36" s="502"/>
      <c r="V36" s="502"/>
      <c r="W36" s="502"/>
      <c r="X36" s="502"/>
      <c r="Y36" s="502"/>
      <c r="Z36" s="502"/>
      <c r="AA36" s="502"/>
      <c r="AB36" s="502"/>
      <c r="AC36" s="502"/>
      <c r="AD36" s="502"/>
      <c r="AE36" s="502"/>
      <c r="AF36" s="502"/>
      <c r="AG36" s="502"/>
      <c r="AH36" s="502"/>
      <c r="AI36" s="502"/>
    </row>
    <row r="37" spans="1:35" ht="15" customHeight="1">
      <c r="A37" s="556"/>
      <c r="B37" s="557"/>
      <c r="C37" s="548"/>
      <c r="D37" s="549"/>
      <c r="E37" s="549"/>
      <c r="F37" s="549"/>
      <c r="G37" s="549"/>
      <c r="H37" s="549"/>
      <c r="I37" s="549"/>
      <c r="J37" s="550"/>
      <c r="K37" s="502"/>
      <c r="L37" s="502"/>
      <c r="M37" s="502"/>
      <c r="N37" s="502"/>
      <c r="O37" s="502"/>
      <c r="P37" s="502"/>
      <c r="Q37" s="502"/>
      <c r="R37" s="502"/>
      <c r="S37" s="502"/>
      <c r="T37" s="502"/>
      <c r="U37" s="502"/>
      <c r="V37" s="502"/>
      <c r="W37" s="502"/>
      <c r="X37" s="502"/>
      <c r="Y37" s="502"/>
      <c r="Z37" s="502"/>
      <c r="AA37" s="502"/>
      <c r="AB37" s="502"/>
      <c r="AC37" s="502"/>
      <c r="AD37" s="502"/>
      <c r="AE37" s="502"/>
      <c r="AF37" s="502"/>
      <c r="AG37" s="502"/>
      <c r="AH37" s="502"/>
      <c r="AI37" s="502"/>
    </row>
    <row r="38" spans="1:35" ht="15" customHeight="1">
      <c r="A38" s="556"/>
      <c r="B38" s="557"/>
      <c r="C38" s="548"/>
      <c r="D38" s="549"/>
      <c r="E38" s="549"/>
      <c r="F38" s="549"/>
      <c r="G38" s="549"/>
      <c r="H38" s="549"/>
      <c r="I38" s="549"/>
      <c r="J38" s="550"/>
      <c r="K38" s="502"/>
      <c r="L38" s="502"/>
      <c r="M38" s="502"/>
      <c r="N38" s="502"/>
      <c r="O38" s="502"/>
      <c r="P38" s="502"/>
      <c r="Q38" s="502"/>
      <c r="R38" s="502"/>
      <c r="S38" s="502"/>
      <c r="T38" s="502"/>
      <c r="U38" s="502"/>
      <c r="V38" s="502"/>
      <c r="W38" s="502"/>
      <c r="X38" s="502"/>
      <c r="Y38" s="502"/>
      <c r="Z38" s="502"/>
      <c r="AA38" s="502"/>
      <c r="AB38" s="502"/>
      <c r="AC38" s="502"/>
      <c r="AD38" s="502"/>
      <c r="AE38" s="502"/>
      <c r="AF38" s="502"/>
      <c r="AG38" s="502"/>
      <c r="AH38" s="502"/>
      <c r="AI38" s="502"/>
    </row>
    <row r="39" spans="1:35" ht="15" customHeight="1">
      <c r="A39" s="556"/>
      <c r="B39" s="557"/>
      <c r="C39" s="551"/>
      <c r="D39" s="552"/>
      <c r="E39" s="552"/>
      <c r="F39" s="552"/>
      <c r="G39" s="552"/>
      <c r="H39" s="552"/>
      <c r="I39" s="552"/>
      <c r="J39" s="553"/>
      <c r="K39" s="502"/>
      <c r="L39" s="502"/>
      <c r="M39" s="502"/>
      <c r="N39" s="502"/>
      <c r="O39" s="502"/>
      <c r="P39" s="502"/>
      <c r="Q39" s="502"/>
      <c r="R39" s="502"/>
      <c r="S39" s="502"/>
      <c r="T39" s="502"/>
      <c r="U39" s="502"/>
      <c r="V39" s="502"/>
      <c r="W39" s="502"/>
      <c r="X39" s="502"/>
      <c r="Y39" s="502"/>
      <c r="Z39" s="502"/>
      <c r="AA39" s="502"/>
      <c r="AB39" s="502"/>
      <c r="AC39" s="502"/>
      <c r="AD39" s="502"/>
      <c r="AE39" s="502"/>
      <c r="AF39" s="502"/>
      <c r="AG39" s="502"/>
      <c r="AH39" s="502"/>
      <c r="AI39" s="502"/>
    </row>
    <row r="40" spans="1:35" ht="15" customHeight="1">
      <c r="A40" s="556"/>
      <c r="B40" s="557"/>
      <c r="C40" s="560" t="s">
        <v>180</v>
      </c>
      <c r="D40" s="561"/>
      <c r="E40" s="561"/>
      <c r="F40" s="561"/>
      <c r="G40" s="561"/>
      <c r="H40" s="561"/>
      <c r="I40" s="561"/>
      <c r="J40" s="562"/>
      <c r="K40" s="502"/>
      <c r="L40" s="502"/>
      <c r="M40" s="502"/>
      <c r="N40" s="502"/>
      <c r="O40" s="502"/>
      <c r="P40" s="502"/>
      <c r="Q40" s="502"/>
      <c r="R40" s="502"/>
      <c r="S40" s="502"/>
      <c r="T40" s="502"/>
      <c r="U40" s="502"/>
      <c r="V40" s="502"/>
      <c r="W40" s="502"/>
      <c r="X40" s="502"/>
      <c r="Y40" s="502"/>
      <c r="Z40" s="502"/>
      <c r="AA40" s="502"/>
      <c r="AB40" s="502"/>
      <c r="AC40" s="502"/>
      <c r="AD40" s="502"/>
      <c r="AE40" s="502"/>
      <c r="AF40" s="502"/>
      <c r="AG40" s="502"/>
      <c r="AH40" s="502"/>
      <c r="AI40" s="502"/>
    </row>
    <row r="41" spans="1:35" ht="15" customHeight="1">
      <c r="A41" s="556"/>
      <c r="B41" s="557"/>
      <c r="C41" s="563"/>
      <c r="D41" s="564"/>
      <c r="E41" s="564"/>
      <c r="F41" s="564"/>
      <c r="G41" s="564"/>
      <c r="H41" s="564"/>
      <c r="I41" s="564"/>
      <c r="J41" s="565"/>
      <c r="K41" s="502"/>
      <c r="L41" s="502"/>
      <c r="M41" s="502"/>
      <c r="N41" s="502"/>
      <c r="O41" s="502"/>
      <c r="P41" s="502"/>
      <c r="Q41" s="502"/>
      <c r="R41" s="502"/>
      <c r="S41" s="502"/>
      <c r="T41" s="502"/>
      <c r="U41" s="502"/>
      <c r="V41" s="502"/>
      <c r="W41" s="502"/>
      <c r="X41" s="502"/>
      <c r="Y41" s="502"/>
      <c r="Z41" s="502"/>
      <c r="AA41" s="502"/>
      <c r="AB41" s="502"/>
      <c r="AC41" s="502"/>
      <c r="AD41" s="502"/>
      <c r="AE41" s="502"/>
      <c r="AF41" s="502"/>
      <c r="AG41" s="502"/>
      <c r="AH41" s="502"/>
      <c r="AI41" s="502"/>
    </row>
    <row r="42" spans="1:35" ht="15" customHeight="1">
      <c r="A42" s="558"/>
      <c r="B42" s="559"/>
      <c r="C42" s="566"/>
      <c r="D42" s="509"/>
      <c r="E42" s="509"/>
      <c r="F42" s="509"/>
      <c r="G42" s="509"/>
      <c r="H42" s="509"/>
      <c r="I42" s="509"/>
      <c r="J42" s="567"/>
      <c r="K42" s="502"/>
      <c r="L42" s="502"/>
      <c r="M42" s="502"/>
      <c r="N42" s="502"/>
      <c r="O42" s="502"/>
      <c r="P42" s="502"/>
      <c r="Q42" s="502"/>
      <c r="R42" s="502"/>
      <c r="S42" s="502"/>
      <c r="T42" s="502"/>
      <c r="U42" s="502"/>
      <c r="V42" s="502"/>
      <c r="W42" s="502"/>
      <c r="X42" s="502"/>
      <c r="Y42" s="502"/>
      <c r="Z42" s="502"/>
      <c r="AA42" s="502"/>
      <c r="AB42" s="502"/>
      <c r="AC42" s="502"/>
      <c r="AD42" s="502"/>
      <c r="AE42" s="502"/>
      <c r="AF42" s="502"/>
      <c r="AG42" s="502"/>
      <c r="AH42" s="502"/>
      <c r="AI42" s="502"/>
    </row>
    <row r="43" spans="1:35" ht="18.75" customHeight="1">
      <c r="A43" s="72" t="s">
        <v>103</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158</v>
      </c>
      <c r="B44" s="77" t="s">
        <v>732</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5"/>
      <c r="B45" s="77" t="s">
        <v>673</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159</v>
      </c>
      <c r="B46" s="77" t="s">
        <v>181</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160</v>
      </c>
      <c r="B47" s="77" t="s">
        <v>182</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c r="B48" s="77" t="s">
        <v>183</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163</v>
      </c>
      <c r="B49" s="77" t="s">
        <v>184</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c r="B50" s="77" t="s">
        <v>185</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4"/>
      <c r="B51" s="77" t="s">
        <v>674</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164</v>
      </c>
      <c r="B52" s="77" t="s">
        <v>186</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4" t="s">
        <v>166</v>
      </c>
      <c r="B53" s="77" t="s">
        <v>187</v>
      </c>
      <c r="C53" s="77"/>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37"/>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692</v>
      </c>
    </row>
    <row r="2" spans="1:35" ht="7.5" customHeight="1"/>
    <row r="3" spans="1:35" ht="15" customHeight="1">
      <c r="A3" s="492" t="s">
        <v>324</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c r="A13" s="568" t="s">
        <v>325</v>
      </c>
      <c r="B13" s="561"/>
      <c r="C13" s="561"/>
      <c r="D13" s="561"/>
      <c r="E13" s="561"/>
      <c r="F13" s="561"/>
      <c r="G13" s="561"/>
      <c r="H13" s="561"/>
      <c r="I13" s="562"/>
      <c r="J13" s="568" t="s">
        <v>326</v>
      </c>
      <c r="K13" s="561"/>
      <c r="L13" s="561"/>
      <c r="M13" s="561"/>
      <c r="N13" s="561"/>
      <c r="O13" s="561"/>
      <c r="P13" s="561"/>
      <c r="Q13" s="561"/>
      <c r="R13" s="561"/>
      <c r="S13" s="561"/>
      <c r="T13" s="561"/>
      <c r="U13" s="561"/>
      <c r="V13" s="561"/>
      <c r="W13" s="561"/>
      <c r="X13" s="561"/>
      <c r="Y13" s="561"/>
      <c r="Z13" s="561"/>
      <c r="AA13" s="561"/>
      <c r="AB13" s="561"/>
      <c r="AC13" s="561"/>
      <c r="AD13" s="561"/>
      <c r="AE13" s="561"/>
      <c r="AF13" s="561"/>
      <c r="AG13" s="561"/>
      <c r="AH13" s="561"/>
      <c r="AI13" s="562"/>
    </row>
    <row r="14" spans="1:35">
      <c r="A14" s="566"/>
      <c r="B14" s="509"/>
      <c r="C14" s="509"/>
      <c r="D14" s="509"/>
      <c r="E14" s="509"/>
      <c r="F14" s="509"/>
      <c r="G14" s="509"/>
      <c r="H14" s="509"/>
      <c r="I14" s="567"/>
      <c r="J14" s="566"/>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67"/>
    </row>
    <row r="15" spans="1:35" ht="13.5" customHeight="1">
      <c r="A15" s="560" t="s">
        <v>327</v>
      </c>
      <c r="B15" s="569"/>
      <c r="C15" s="569"/>
      <c r="D15" s="569"/>
      <c r="E15" s="569"/>
      <c r="F15" s="569"/>
      <c r="G15" s="569"/>
      <c r="H15" s="569"/>
      <c r="I15" s="570"/>
      <c r="J15" s="545" t="s">
        <v>633</v>
      </c>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7"/>
    </row>
    <row r="16" spans="1:35">
      <c r="A16" s="571"/>
      <c r="B16" s="572"/>
      <c r="C16" s="572"/>
      <c r="D16" s="572"/>
      <c r="E16" s="572"/>
      <c r="F16" s="572"/>
      <c r="G16" s="572"/>
      <c r="H16" s="572"/>
      <c r="I16" s="573"/>
      <c r="J16" s="548"/>
      <c r="K16" s="549"/>
      <c r="L16" s="549"/>
      <c r="M16" s="549"/>
      <c r="N16" s="549"/>
      <c r="O16" s="549"/>
      <c r="P16" s="549"/>
      <c r="Q16" s="549"/>
      <c r="R16" s="549"/>
      <c r="S16" s="549"/>
      <c r="T16" s="549"/>
      <c r="U16" s="549"/>
      <c r="V16" s="549"/>
      <c r="W16" s="549"/>
      <c r="X16" s="549"/>
      <c r="Y16" s="549"/>
      <c r="Z16" s="549"/>
      <c r="AA16" s="549"/>
      <c r="AB16" s="549"/>
      <c r="AC16" s="549"/>
      <c r="AD16" s="549"/>
      <c r="AE16" s="549"/>
      <c r="AF16" s="549"/>
      <c r="AG16" s="549"/>
      <c r="AH16" s="549"/>
      <c r="AI16" s="550"/>
    </row>
    <row r="17" spans="1:35">
      <c r="A17" s="571"/>
      <c r="B17" s="572"/>
      <c r="C17" s="572"/>
      <c r="D17" s="572"/>
      <c r="E17" s="572"/>
      <c r="F17" s="572"/>
      <c r="G17" s="572"/>
      <c r="H17" s="572"/>
      <c r="I17" s="573"/>
      <c r="J17" s="548"/>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50"/>
    </row>
    <row r="18" spans="1:35">
      <c r="A18" s="571"/>
      <c r="B18" s="572"/>
      <c r="C18" s="572"/>
      <c r="D18" s="572"/>
      <c r="E18" s="572"/>
      <c r="F18" s="572"/>
      <c r="G18" s="572"/>
      <c r="H18" s="572"/>
      <c r="I18" s="573"/>
      <c r="J18" s="548"/>
      <c r="K18" s="549"/>
      <c r="L18" s="549"/>
      <c r="M18" s="549"/>
      <c r="N18" s="549"/>
      <c r="O18" s="549"/>
      <c r="P18" s="549"/>
      <c r="Q18" s="549"/>
      <c r="R18" s="549"/>
      <c r="S18" s="549"/>
      <c r="T18" s="549"/>
      <c r="U18" s="549"/>
      <c r="V18" s="549"/>
      <c r="W18" s="549"/>
      <c r="X18" s="549"/>
      <c r="Y18" s="549"/>
      <c r="Z18" s="549"/>
      <c r="AA18" s="549"/>
      <c r="AB18" s="549"/>
      <c r="AC18" s="549"/>
      <c r="AD18" s="549"/>
      <c r="AE18" s="549"/>
      <c r="AF18" s="549"/>
      <c r="AG18" s="549"/>
      <c r="AH18" s="549"/>
      <c r="AI18" s="550"/>
    </row>
    <row r="19" spans="1:35">
      <c r="A19" s="571"/>
      <c r="B19" s="572"/>
      <c r="C19" s="572"/>
      <c r="D19" s="572"/>
      <c r="E19" s="572"/>
      <c r="F19" s="572"/>
      <c r="G19" s="572"/>
      <c r="H19" s="572"/>
      <c r="I19" s="573"/>
      <c r="J19" s="548"/>
      <c r="K19" s="549"/>
      <c r="L19" s="549"/>
      <c r="M19" s="549"/>
      <c r="N19" s="549"/>
      <c r="O19" s="549"/>
      <c r="P19" s="549"/>
      <c r="Q19" s="549"/>
      <c r="R19" s="549"/>
      <c r="S19" s="549"/>
      <c r="T19" s="549"/>
      <c r="U19" s="549"/>
      <c r="V19" s="549"/>
      <c r="W19" s="549"/>
      <c r="X19" s="549"/>
      <c r="Y19" s="549"/>
      <c r="Z19" s="549"/>
      <c r="AA19" s="549"/>
      <c r="AB19" s="549"/>
      <c r="AC19" s="549"/>
      <c r="AD19" s="549"/>
      <c r="AE19" s="549"/>
      <c r="AF19" s="549"/>
      <c r="AG19" s="549"/>
      <c r="AH19" s="549"/>
      <c r="AI19" s="550"/>
    </row>
    <row r="20" spans="1:35">
      <c r="A20" s="571"/>
      <c r="B20" s="572"/>
      <c r="C20" s="572"/>
      <c r="D20" s="572"/>
      <c r="E20" s="572"/>
      <c r="F20" s="572"/>
      <c r="G20" s="572"/>
      <c r="H20" s="572"/>
      <c r="I20" s="573"/>
      <c r="J20" s="548"/>
      <c r="K20" s="549"/>
      <c r="L20" s="549"/>
      <c r="M20" s="549"/>
      <c r="N20" s="549"/>
      <c r="O20" s="549"/>
      <c r="P20" s="549"/>
      <c r="Q20" s="549"/>
      <c r="R20" s="549"/>
      <c r="S20" s="549"/>
      <c r="T20" s="549"/>
      <c r="U20" s="549"/>
      <c r="V20" s="549"/>
      <c r="W20" s="549"/>
      <c r="X20" s="549"/>
      <c r="Y20" s="549"/>
      <c r="Z20" s="549"/>
      <c r="AA20" s="549"/>
      <c r="AB20" s="549"/>
      <c r="AC20" s="549"/>
      <c r="AD20" s="549"/>
      <c r="AE20" s="549"/>
      <c r="AF20" s="549"/>
      <c r="AG20" s="549"/>
      <c r="AH20" s="549"/>
      <c r="AI20" s="550"/>
    </row>
    <row r="21" spans="1:35">
      <c r="A21" s="571"/>
      <c r="B21" s="572"/>
      <c r="C21" s="572"/>
      <c r="D21" s="572"/>
      <c r="E21" s="572"/>
      <c r="F21" s="572"/>
      <c r="G21" s="572"/>
      <c r="H21" s="572"/>
      <c r="I21" s="573"/>
      <c r="J21" s="548"/>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50"/>
    </row>
    <row r="22" spans="1:35">
      <c r="A22" s="571"/>
      <c r="B22" s="572"/>
      <c r="C22" s="572"/>
      <c r="D22" s="572"/>
      <c r="E22" s="572"/>
      <c r="F22" s="572"/>
      <c r="G22" s="572"/>
      <c r="H22" s="572"/>
      <c r="I22" s="573"/>
      <c r="J22" s="548"/>
      <c r="K22" s="549"/>
      <c r="L22" s="549"/>
      <c r="M22" s="549"/>
      <c r="N22" s="549"/>
      <c r="O22" s="549"/>
      <c r="P22" s="549"/>
      <c r="Q22" s="549"/>
      <c r="R22" s="549"/>
      <c r="S22" s="549"/>
      <c r="T22" s="549"/>
      <c r="U22" s="549"/>
      <c r="V22" s="549"/>
      <c r="W22" s="549"/>
      <c r="X22" s="549"/>
      <c r="Y22" s="549"/>
      <c r="Z22" s="549"/>
      <c r="AA22" s="549"/>
      <c r="AB22" s="549"/>
      <c r="AC22" s="549"/>
      <c r="AD22" s="549"/>
      <c r="AE22" s="549"/>
      <c r="AF22" s="549"/>
      <c r="AG22" s="549"/>
      <c r="AH22" s="549"/>
      <c r="AI22" s="550"/>
    </row>
    <row r="23" spans="1:35">
      <c r="A23" s="571"/>
      <c r="B23" s="572"/>
      <c r="C23" s="572"/>
      <c r="D23" s="572"/>
      <c r="E23" s="572"/>
      <c r="F23" s="572"/>
      <c r="G23" s="572"/>
      <c r="H23" s="572"/>
      <c r="I23" s="573"/>
      <c r="J23" s="548"/>
      <c r="K23" s="549"/>
      <c r="L23" s="549"/>
      <c r="M23" s="549"/>
      <c r="N23" s="549"/>
      <c r="O23" s="549"/>
      <c r="P23" s="549"/>
      <c r="Q23" s="549"/>
      <c r="R23" s="549"/>
      <c r="S23" s="549"/>
      <c r="T23" s="549"/>
      <c r="U23" s="549"/>
      <c r="V23" s="549"/>
      <c r="W23" s="549"/>
      <c r="X23" s="549"/>
      <c r="Y23" s="549"/>
      <c r="Z23" s="549"/>
      <c r="AA23" s="549"/>
      <c r="AB23" s="549"/>
      <c r="AC23" s="549"/>
      <c r="AD23" s="549"/>
      <c r="AE23" s="549"/>
      <c r="AF23" s="549"/>
      <c r="AG23" s="549"/>
      <c r="AH23" s="549"/>
      <c r="AI23" s="550"/>
    </row>
    <row r="24" spans="1:35">
      <c r="A24" s="571"/>
      <c r="B24" s="572"/>
      <c r="C24" s="572"/>
      <c r="D24" s="572"/>
      <c r="E24" s="572"/>
      <c r="F24" s="572"/>
      <c r="G24" s="572"/>
      <c r="H24" s="572"/>
      <c r="I24" s="573"/>
      <c r="J24" s="548"/>
      <c r="K24" s="549"/>
      <c r="L24" s="549"/>
      <c r="M24" s="549"/>
      <c r="N24" s="549"/>
      <c r="O24" s="549"/>
      <c r="P24" s="549"/>
      <c r="Q24" s="549"/>
      <c r="R24" s="549"/>
      <c r="S24" s="549"/>
      <c r="T24" s="549"/>
      <c r="U24" s="549"/>
      <c r="V24" s="549"/>
      <c r="W24" s="549"/>
      <c r="X24" s="549"/>
      <c r="Y24" s="549"/>
      <c r="Z24" s="549"/>
      <c r="AA24" s="549"/>
      <c r="AB24" s="549"/>
      <c r="AC24" s="549"/>
      <c r="AD24" s="549"/>
      <c r="AE24" s="549"/>
      <c r="AF24" s="549"/>
      <c r="AG24" s="549"/>
      <c r="AH24" s="549"/>
      <c r="AI24" s="550"/>
    </row>
    <row r="25" spans="1:35">
      <c r="A25" s="571"/>
      <c r="B25" s="572"/>
      <c r="C25" s="572"/>
      <c r="D25" s="572"/>
      <c r="E25" s="572"/>
      <c r="F25" s="572"/>
      <c r="G25" s="572"/>
      <c r="H25" s="572"/>
      <c r="I25" s="573"/>
      <c r="J25" s="548"/>
      <c r="K25" s="549"/>
      <c r="L25" s="549"/>
      <c r="M25" s="549"/>
      <c r="N25" s="549"/>
      <c r="O25" s="549"/>
      <c r="P25" s="549"/>
      <c r="Q25" s="549"/>
      <c r="R25" s="549"/>
      <c r="S25" s="549"/>
      <c r="T25" s="549"/>
      <c r="U25" s="549"/>
      <c r="V25" s="549"/>
      <c r="W25" s="549"/>
      <c r="X25" s="549"/>
      <c r="Y25" s="549"/>
      <c r="Z25" s="549"/>
      <c r="AA25" s="549"/>
      <c r="AB25" s="549"/>
      <c r="AC25" s="549"/>
      <c r="AD25" s="549"/>
      <c r="AE25" s="549"/>
      <c r="AF25" s="549"/>
      <c r="AG25" s="549"/>
      <c r="AH25" s="549"/>
      <c r="AI25" s="550"/>
    </row>
    <row r="26" spans="1:35">
      <c r="A26" s="571"/>
      <c r="B26" s="572"/>
      <c r="C26" s="572"/>
      <c r="D26" s="572"/>
      <c r="E26" s="572"/>
      <c r="F26" s="572"/>
      <c r="G26" s="572"/>
      <c r="H26" s="572"/>
      <c r="I26" s="573"/>
      <c r="J26" s="548"/>
      <c r="K26" s="549"/>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50"/>
    </row>
    <row r="27" spans="1:35">
      <c r="A27" s="571"/>
      <c r="B27" s="572"/>
      <c r="C27" s="572"/>
      <c r="D27" s="572"/>
      <c r="E27" s="572"/>
      <c r="F27" s="572"/>
      <c r="G27" s="572"/>
      <c r="H27" s="572"/>
      <c r="I27" s="573"/>
      <c r="J27" s="548"/>
      <c r="K27" s="549"/>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50"/>
    </row>
    <row r="28" spans="1:35">
      <c r="A28" s="574"/>
      <c r="B28" s="575"/>
      <c r="C28" s="575"/>
      <c r="D28" s="575"/>
      <c r="E28" s="575"/>
      <c r="F28" s="575"/>
      <c r="G28" s="575"/>
      <c r="H28" s="575"/>
      <c r="I28" s="576"/>
      <c r="J28" s="551"/>
      <c r="K28" s="552"/>
      <c r="L28" s="552"/>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3"/>
    </row>
    <row r="29" spans="1:35" ht="18.75" customHeight="1">
      <c r="A29" s="72" t="s">
        <v>103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215</v>
      </c>
      <c r="B30" s="77" t="s">
        <v>328</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329</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216</v>
      </c>
      <c r="B32" s="77" t="s">
        <v>331</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330</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217</v>
      </c>
      <c r="B34" s="77" t="s">
        <v>631</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7:E7"/>
    <mergeCell ref="F7:S7"/>
    <mergeCell ref="A3:AI3"/>
    <mergeCell ref="B5:E5"/>
    <mergeCell ref="F5:S5"/>
    <mergeCell ref="B6:E6"/>
    <mergeCell ref="F6:S6"/>
    <mergeCell ref="V11:AI11"/>
    <mergeCell ref="A13:I14"/>
    <mergeCell ref="A15:I28"/>
    <mergeCell ref="J13:AI14"/>
    <mergeCell ref="J15:AI28"/>
    <mergeCell ref="B8:E8"/>
    <mergeCell ref="F8:S8"/>
    <mergeCell ref="B9:E9"/>
    <mergeCell ref="F9:S9"/>
    <mergeCell ref="P11:U11"/>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7"/>
  <sheetViews>
    <sheetView view="pageBreakPreview" zoomScaleNormal="100" zoomScaleSheetLayoutView="100" workbookViewId="0">
      <selection activeCell="A2" sqref="A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692</v>
      </c>
    </row>
    <row r="2" spans="1:35" ht="7.5" customHeight="1"/>
    <row r="3" spans="1:35" ht="15" customHeight="1">
      <c r="A3" s="492" t="s">
        <v>324</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c r="A13" s="568" t="s">
        <v>325</v>
      </c>
      <c r="B13" s="561"/>
      <c r="C13" s="561"/>
      <c r="D13" s="561"/>
      <c r="E13" s="561"/>
      <c r="F13" s="561"/>
      <c r="G13" s="561"/>
      <c r="H13" s="561"/>
      <c r="I13" s="562"/>
      <c r="J13" s="568" t="s">
        <v>326</v>
      </c>
      <c r="K13" s="561"/>
      <c r="L13" s="561"/>
      <c r="M13" s="561"/>
      <c r="N13" s="561"/>
      <c r="O13" s="561"/>
      <c r="P13" s="561"/>
      <c r="Q13" s="561"/>
      <c r="R13" s="561"/>
      <c r="S13" s="561"/>
      <c r="T13" s="561"/>
      <c r="U13" s="561"/>
      <c r="V13" s="561"/>
      <c r="W13" s="561"/>
      <c r="X13" s="561"/>
      <c r="Y13" s="561"/>
      <c r="Z13" s="561"/>
      <c r="AA13" s="561"/>
      <c r="AB13" s="561"/>
      <c r="AC13" s="561"/>
      <c r="AD13" s="561"/>
      <c r="AE13" s="561"/>
      <c r="AF13" s="561"/>
      <c r="AG13" s="561"/>
      <c r="AH13" s="561"/>
      <c r="AI13" s="562"/>
    </row>
    <row r="14" spans="1:35">
      <c r="A14" s="566"/>
      <c r="B14" s="509"/>
      <c r="C14" s="509"/>
      <c r="D14" s="509"/>
      <c r="E14" s="509"/>
      <c r="F14" s="509"/>
      <c r="G14" s="509"/>
      <c r="H14" s="509"/>
      <c r="I14" s="567"/>
      <c r="J14" s="566"/>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67"/>
    </row>
    <row r="15" spans="1:35" ht="13.5" customHeight="1">
      <c r="A15" s="560" t="s">
        <v>332</v>
      </c>
      <c r="B15" s="569"/>
      <c r="C15" s="569"/>
      <c r="D15" s="569"/>
      <c r="E15" s="569"/>
      <c r="F15" s="569"/>
      <c r="G15" s="569"/>
      <c r="H15" s="569"/>
      <c r="I15" s="570"/>
      <c r="J15" s="545" t="s">
        <v>632</v>
      </c>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7"/>
    </row>
    <row r="16" spans="1:35">
      <c r="A16" s="571"/>
      <c r="B16" s="572"/>
      <c r="C16" s="572"/>
      <c r="D16" s="572"/>
      <c r="E16" s="572"/>
      <c r="F16" s="572"/>
      <c r="G16" s="572"/>
      <c r="H16" s="572"/>
      <c r="I16" s="573"/>
      <c r="J16" s="548"/>
      <c r="K16" s="549"/>
      <c r="L16" s="549"/>
      <c r="M16" s="549"/>
      <c r="N16" s="549"/>
      <c r="O16" s="549"/>
      <c r="P16" s="549"/>
      <c r="Q16" s="549"/>
      <c r="R16" s="549"/>
      <c r="S16" s="549"/>
      <c r="T16" s="549"/>
      <c r="U16" s="549"/>
      <c r="V16" s="549"/>
      <c r="W16" s="549"/>
      <c r="X16" s="549"/>
      <c r="Y16" s="549"/>
      <c r="Z16" s="549"/>
      <c r="AA16" s="549"/>
      <c r="AB16" s="549"/>
      <c r="AC16" s="549"/>
      <c r="AD16" s="549"/>
      <c r="AE16" s="549"/>
      <c r="AF16" s="549"/>
      <c r="AG16" s="549"/>
      <c r="AH16" s="549"/>
      <c r="AI16" s="550"/>
    </row>
    <row r="17" spans="1:35">
      <c r="A17" s="571"/>
      <c r="B17" s="572"/>
      <c r="C17" s="572"/>
      <c r="D17" s="572"/>
      <c r="E17" s="572"/>
      <c r="F17" s="572"/>
      <c r="G17" s="572"/>
      <c r="H17" s="572"/>
      <c r="I17" s="573"/>
      <c r="J17" s="548"/>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50"/>
    </row>
    <row r="18" spans="1:35">
      <c r="A18" s="571"/>
      <c r="B18" s="572"/>
      <c r="C18" s="572"/>
      <c r="D18" s="572"/>
      <c r="E18" s="572"/>
      <c r="F18" s="572"/>
      <c r="G18" s="572"/>
      <c r="H18" s="572"/>
      <c r="I18" s="573"/>
      <c r="J18" s="548"/>
      <c r="K18" s="549"/>
      <c r="L18" s="549"/>
      <c r="M18" s="549"/>
      <c r="N18" s="549"/>
      <c r="O18" s="549"/>
      <c r="P18" s="549"/>
      <c r="Q18" s="549"/>
      <c r="R18" s="549"/>
      <c r="S18" s="549"/>
      <c r="T18" s="549"/>
      <c r="U18" s="549"/>
      <c r="V18" s="549"/>
      <c r="W18" s="549"/>
      <c r="X18" s="549"/>
      <c r="Y18" s="549"/>
      <c r="Z18" s="549"/>
      <c r="AA18" s="549"/>
      <c r="AB18" s="549"/>
      <c r="AC18" s="549"/>
      <c r="AD18" s="549"/>
      <c r="AE18" s="549"/>
      <c r="AF18" s="549"/>
      <c r="AG18" s="549"/>
      <c r="AH18" s="549"/>
      <c r="AI18" s="550"/>
    </row>
    <row r="19" spans="1:35">
      <c r="A19" s="571"/>
      <c r="B19" s="572"/>
      <c r="C19" s="572"/>
      <c r="D19" s="572"/>
      <c r="E19" s="572"/>
      <c r="F19" s="572"/>
      <c r="G19" s="572"/>
      <c r="H19" s="572"/>
      <c r="I19" s="573"/>
      <c r="J19" s="548"/>
      <c r="K19" s="549"/>
      <c r="L19" s="549"/>
      <c r="M19" s="549"/>
      <c r="N19" s="549"/>
      <c r="O19" s="549"/>
      <c r="P19" s="549"/>
      <c r="Q19" s="549"/>
      <c r="R19" s="549"/>
      <c r="S19" s="549"/>
      <c r="T19" s="549"/>
      <c r="U19" s="549"/>
      <c r="V19" s="549"/>
      <c r="W19" s="549"/>
      <c r="X19" s="549"/>
      <c r="Y19" s="549"/>
      <c r="Z19" s="549"/>
      <c r="AA19" s="549"/>
      <c r="AB19" s="549"/>
      <c r="AC19" s="549"/>
      <c r="AD19" s="549"/>
      <c r="AE19" s="549"/>
      <c r="AF19" s="549"/>
      <c r="AG19" s="549"/>
      <c r="AH19" s="549"/>
      <c r="AI19" s="550"/>
    </row>
    <row r="20" spans="1:35">
      <c r="A20" s="571"/>
      <c r="B20" s="572"/>
      <c r="C20" s="572"/>
      <c r="D20" s="572"/>
      <c r="E20" s="572"/>
      <c r="F20" s="572"/>
      <c r="G20" s="572"/>
      <c r="H20" s="572"/>
      <c r="I20" s="573"/>
      <c r="J20" s="548"/>
      <c r="K20" s="549"/>
      <c r="L20" s="549"/>
      <c r="M20" s="549"/>
      <c r="N20" s="549"/>
      <c r="O20" s="549"/>
      <c r="P20" s="549"/>
      <c r="Q20" s="549"/>
      <c r="R20" s="549"/>
      <c r="S20" s="549"/>
      <c r="T20" s="549"/>
      <c r="U20" s="549"/>
      <c r="V20" s="549"/>
      <c r="W20" s="549"/>
      <c r="X20" s="549"/>
      <c r="Y20" s="549"/>
      <c r="Z20" s="549"/>
      <c r="AA20" s="549"/>
      <c r="AB20" s="549"/>
      <c r="AC20" s="549"/>
      <c r="AD20" s="549"/>
      <c r="AE20" s="549"/>
      <c r="AF20" s="549"/>
      <c r="AG20" s="549"/>
      <c r="AH20" s="549"/>
      <c r="AI20" s="550"/>
    </row>
    <row r="21" spans="1:35">
      <c r="A21" s="571"/>
      <c r="B21" s="572"/>
      <c r="C21" s="572"/>
      <c r="D21" s="572"/>
      <c r="E21" s="572"/>
      <c r="F21" s="572"/>
      <c r="G21" s="572"/>
      <c r="H21" s="572"/>
      <c r="I21" s="573"/>
      <c r="J21" s="548"/>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50"/>
    </row>
    <row r="22" spans="1:35">
      <c r="A22" s="571"/>
      <c r="B22" s="572"/>
      <c r="C22" s="572"/>
      <c r="D22" s="572"/>
      <c r="E22" s="572"/>
      <c r="F22" s="572"/>
      <c r="G22" s="572"/>
      <c r="H22" s="572"/>
      <c r="I22" s="573"/>
      <c r="J22" s="548"/>
      <c r="K22" s="549"/>
      <c r="L22" s="549"/>
      <c r="M22" s="549"/>
      <c r="N22" s="549"/>
      <c r="O22" s="549"/>
      <c r="P22" s="549"/>
      <c r="Q22" s="549"/>
      <c r="R22" s="549"/>
      <c r="S22" s="549"/>
      <c r="T22" s="549"/>
      <c r="U22" s="549"/>
      <c r="V22" s="549"/>
      <c r="W22" s="549"/>
      <c r="X22" s="549"/>
      <c r="Y22" s="549"/>
      <c r="Z22" s="549"/>
      <c r="AA22" s="549"/>
      <c r="AB22" s="549"/>
      <c r="AC22" s="549"/>
      <c r="AD22" s="549"/>
      <c r="AE22" s="549"/>
      <c r="AF22" s="549"/>
      <c r="AG22" s="549"/>
      <c r="AH22" s="549"/>
      <c r="AI22" s="550"/>
    </row>
    <row r="23" spans="1:35">
      <c r="A23" s="571"/>
      <c r="B23" s="572"/>
      <c r="C23" s="572"/>
      <c r="D23" s="572"/>
      <c r="E23" s="572"/>
      <c r="F23" s="572"/>
      <c r="G23" s="572"/>
      <c r="H23" s="572"/>
      <c r="I23" s="573"/>
      <c r="J23" s="548"/>
      <c r="K23" s="549"/>
      <c r="L23" s="549"/>
      <c r="M23" s="549"/>
      <c r="N23" s="549"/>
      <c r="O23" s="549"/>
      <c r="P23" s="549"/>
      <c r="Q23" s="549"/>
      <c r="R23" s="549"/>
      <c r="S23" s="549"/>
      <c r="T23" s="549"/>
      <c r="U23" s="549"/>
      <c r="V23" s="549"/>
      <c r="W23" s="549"/>
      <c r="X23" s="549"/>
      <c r="Y23" s="549"/>
      <c r="Z23" s="549"/>
      <c r="AA23" s="549"/>
      <c r="AB23" s="549"/>
      <c r="AC23" s="549"/>
      <c r="AD23" s="549"/>
      <c r="AE23" s="549"/>
      <c r="AF23" s="549"/>
      <c r="AG23" s="549"/>
      <c r="AH23" s="549"/>
      <c r="AI23" s="550"/>
    </row>
    <row r="24" spans="1:35">
      <c r="A24" s="571"/>
      <c r="B24" s="572"/>
      <c r="C24" s="572"/>
      <c r="D24" s="572"/>
      <c r="E24" s="572"/>
      <c r="F24" s="572"/>
      <c r="G24" s="572"/>
      <c r="H24" s="572"/>
      <c r="I24" s="573"/>
      <c r="J24" s="548"/>
      <c r="K24" s="549"/>
      <c r="L24" s="549"/>
      <c r="M24" s="549"/>
      <c r="N24" s="549"/>
      <c r="O24" s="549"/>
      <c r="P24" s="549"/>
      <c r="Q24" s="549"/>
      <c r="R24" s="549"/>
      <c r="S24" s="549"/>
      <c r="T24" s="549"/>
      <c r="U24" s="549"/>
      <c r="V24" s="549"/>
      <c r="W24" s="549"/>
      <c r="X24" s="549"/>
      <c r="Y24" s="549"/>
      <c r="Z24" s="549"/>
      <c r="AA24" s="549"/>
      <c r="AB24" s="549"/>
      <c r="AC24" s="549"/>
      <c r="AD24" s="549"/>
      <c r="AE24" s="549"/>
      <c r="AF24" s="549"/>
      <c r="AG24" s="549"/>
      <c r="AH24" s="549"/>
      <c r="AI24" s="550"/>
    </row>
    <row r="25" spans="1:35">
      <c r="A25" s="571"/>
      <c r="B25" s="572"/>
      <c r="C25" s="572"/>
      <c r="D25" s="572"/>
      <c r="E25" s="572"/>
      <c r="F25" s="572"/>
      <c r="G25" s="572"/>
      <c r="H25" s="572"/>
      <c r="I25" s="573"/>
      <c r="J25" s="548"/>
      <c r="K25" s="549"/>
      <c r="L25" s="549"/>
      <c r="M25" s="549"/>
      <c r="N25" s="549"/>
      <c r="O25" s="549"/>
      <c r="P25" s="549"/>
      <c r="Q25" s="549"/>
      <c r="R25" s="549"/>
      <c r="S25" s="549"/>
      <c r="T25" s="549"/>
      <c r="U25" s="549"/>
      <c r="V25" s="549"/>
      <c r="W25" s="549"/>
      <c r="X25" s="549"/>
      <c r="Y25" s="549"/>
      <c r="Z25" s="549"/>
      <c r="AA25" s="549"/>
      <c r="AB25" s="549"/>
      <c r="AC25" s="549"/>
      <c r="AD25" s="549"/>
      <c r="AE25" s="549"/>
      <c r="AF25" s="549"/>
      <c r="AG25" s="549"/>
      <c r="AH25" s="549"/>
      <c r="AI25" s="550"/>
    </row>
    <row r="26" spans="1:35">
      <c r="A26" s="571"/>
      <c r="B26" s="572"/>
      <c r="C26" s="572"/>
      <c r="D26" s="572"/>
      <c r="E26" s="572"/>
      <c r="F26" s="572"/>
      <c r="G26" s="572"/>
      <c r="H26" s="572"/>
      <c r="I26" s="573"/>
      <c r="J26" s="548"/>
      <c r="K26" s="549"/>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50"/>
    </row>
    <row r="27" spans="1:35">
      <c r="A27" s="571"/>
      <c r="B27" s="572"/>
      <c r="C27" s="572"/>
      <c r="D27" s="572"/>
      <c r="E27" s="572"/>
      <c r="F27" s="572"/>
      <c r="G27" s="572"/>
      <c r="H27" s="572"/>
      <c r="I27" s="573"/>
      <c r="J27" s="548"/>
      <c r="K27" s="549"/>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50"/>
    </row>
    <row r="28" spans="1:35">
      <c r="A28" s="574"/>
      <c r="B28" s="575"/>
      <c r="C28" s="575"/>
      <c r="D28" s="575"/>
      <c r="E28" s="575"/>
      <c r="F28" s="575"/>
      <c r="G28" s="575"/>
      <c r="H28" s="575"/>
      <c r="I28" s="576"/>
      <c r="J28" s="551"/>
      <c r="K28" s="552"/>
      <c r="L28" s="552"/>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3"/>
    </row>
    <row r="29" spans="1:35" ht="18.75" customHeight="1">
      <c r="A29" s="72" t="s">
        <v>103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215</v>
      </c>
      <c r="B30" s="77" t="s">
        <v>328</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333</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216</v>
      </c>
      <c r="B32" s="77" t="s">
        <v>331</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330</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217</v>
      </c>
      <c r="B34" s="77" t="s">
        <v>631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7:E7"/>
    <mergeCell ref="F7:S7"/>
    <mergeCell ref="A3:AI3"/>
    <mergeCell ref="B5:E5"/>
    <mergeCell ref="F5:S5"/>
    <mergeCell ref="B6:E6"/>
    <mergeCell ref="F6:S6"/>
    <mergeCell ref="V11:AI11"/>
    <mergeCell ref="A13:I14"/>
    <mergeCell ref="A15:I28"/>
    <mergeCell ref="J13:AI14"/>
    <mergeCell ref="J15:AI28"/>
    <mergeCell ref="B8:E8"/>
    <mergeCell ref="F8:S8"/>
    <mergeCell ref="B9:E9"/>
    <mergeCell ref="F9:S9"/>
    <mergeCell ref="P11:U11"/>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zoomScaleNormal="100" zoomScaleSheetLayoutView="100" workbookViewId="0">
      <selection activeCell="AE29" sqref="AE29"/>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316</v>
      </c>
    </row>
    <row r="2" spans="1:35" ht="7.5" customHeight="1"/>
    <row r="3" spans="1:35" ht="15" customHeight="1">
      <c r="A3" s="492" t="s">
        <v>188</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ht="18.75" customHeight="1">
      <c r="A13" s="502" t="s">
        <v>189</v>
      </c>
      <c r="B13" s="502"/>
      <c r="C13" s="502"/>
      <c r="D13" s="502"/>
      <c r="E13" s="502"/>
      <c r="F13" s="502"/>
      <c r="G13" s="502"/>
      <c r="H13" s="502"/>
      <c r="I13" s="502"/>
      <c r="J13" s="502"/>
      <c r="K13" s="577" t="s">
        <v>190</v>
      </c>
      <c r="L13" s="577"/>
      <c r="M13" s="577"/>
      <c r="N13" s="577"/>
      <c r="O13" s="577"/>
      <c r="P13" s="577"/>
      <c r="Q13" s="577"/>
      <c r="R13" s="577"/>
      <c r="S13" s="577"/>
      <c r="T13" s="577"/>
      <c r="U13" s="577"/>
      <c r="V13" s="577"/>
      <c r="W13" s="577"/>
      <c r="X13" s="577"/>
      <c r="Y13" s="577"/>
      <c r="Z13" s="577"/>
      <c r="AA13" s="577"/>
      <c r="AB13" s="577"/>
      <c r="AC13" s="577"/>
      <c r="AD13" s="577"/>
      <c r="AE13" s="577"/>
      <c r="AF13" s="577"/>
      <c r="AG13" s="577"/>
      <c r="AH13" s="577"/>
      <c r="AI13" s="577"/>
    </row>
    <row r="14" spans="1:35" ht="18.75" customHeight="1">
      <c r="A14" s="502"/>
      <c r="B14" s="502"/>
      <c r="C14" s="502"/>
      <c r="D14" s="502"/>
      <c r="E14" s="502"/>
      <c r="F14" s="502"/>
      <c r="G14" s="502"/>
      <c r="H14" s="502"/>
      <c r="I14" s="502"/>
      <c r="J14" s="502"/>
      <c r="K14" s="577"/>
      <c r="L14" s="577"/>
      <c r="M14" s="577"/>
      <c r="N14" s="577"/>
      <c r="O14" s="577"/>
      <c r="P14" s="577"/>
      <c r="Q14" s="577"/>
      <c r="R14" s="577"/>
      <c r="S14" s="577"/>
      <c r="T14" s="577"/>
      <c r="U14" s="577"/>
      <c r="V14" s="577"/>
      <c r="W14" s="577"/>
      <c r="X14" s="577"/>
      <c r="Y14" s="577"/>
      <c r="Z14" s="577"/>
      <c r="AA14" s="577"/>
      <c r="AB14" s="577"/>
      <c r="AC14" s="577"/>
      <c r="AD14" s="577"/>
      <c r="AE14" s="577"/>
      <c r="AF14" s="577"/>
      <c r="AG14" s="577"/>
      <c r="AH14" s="577"/>
      <c r="AI14" s="577"/>
    </row>
    <row r="15" spans="1:35" ht="18.75" customHeight="1">
      <c r="A15" s="495" t="s">
        <v>191</v>
      </c>
      <c r="B15" s="502"/>
      <c r="C15" s="502"/>
      <c r="D15" s="502"/>
      <c r="E15" s="502"/>
      <c r="F15" s="502"/>
      <c r="G15" s="502"/>
      <c r="H15" s="502"/>
      <c r="I15" s="502"/>
      <c r="J15" s="502"/>
      <c r="K15" s="578" t="s">
        <v>192</v>
      </c>
      <c r="L15" s="577"/>
      <c r="M15" s="577"/>
      <c r="N15" s="577"/>
      <c r="O15" s="577"/>
      <c r="P15" s="577"/>
      <c r="Q15" s="577"/>
      <c r="R15" s="577"/>
      <c r="S15" s="577"/>
      <c r="T15" s="577"/>
      <c r="U15" s="577"/>
      <c r="V15" s="577"/>
      <c r="W15" s="577"/>
      <c r="X15" s="577"/>
      <c r="Y15" s="577"/>
      <c r="Z15" s="577"/>
      <c r="AA15" s="577"/>
      <c r="AB15" s="577"/>
      <c r="AC15" s="577"/>
      <c r="AD15" s="577"/>
      <c r="AE15" s="577"/>
      <c r="AF15" s="577"/>
      <c r="AG15" s="577"/>
      <c r="AH15" s="577"/>
      <c r="AI15" s="577"/>
    </row>
    <row r="16" spans="1:35" ht="18.75" customHeight="1">
      <c r="A16" s="502"/>
      <c r="B16" s="502"/>
      <c r="C16" s="502"/>
      <c r="D16" s="502"/>
      <c r="E16" s="502"/>
      <c r="F16" s="502"/>
      <c r="G16" s="502"/>
      <c r="H16" s="502"/>
      <c r="I16" s="502"/>
      <c r="J16" s="502"/>
      <c r="K16" s="577"/>
      <c r="L16" s="577"/>
      <c r="M16" s="577"/>
      <c r="N16" s="577"/>
      <c r="O16" s="577"/>
      <c r="P16" s="577"/>
      <c r="Q16" s="577"/>
      <c r="R16" s="577"/>
      <c r="S16" s="577"/>
      <c r="T16" s="577"/>
      <c r="U16" s="577"/>
      <c r="V16" s="577"/>
      <c r="W16" s="577"/>
      <c r="X16" s="577"/>
      <c r="Y16" s="577"/>
      <c r="Z16" s="577"/>
      <c r="AA16" s="577"/>
      <c r="AB16" s="577"/>
      <c r="AC16" s="577"/>
      <c r="AD16" s="577"/>
      <c r="AE16" s="577"/>
      <c r="AF16" s="577"/>
      <c r="AG16" s="577"/>
      <c r="AH16" s="577"/>
      <c r="AI16" s="577"/>
    </row>
    <row r="17" spans="1:35" ht="18.75" customHeight="1">
      <c r="A17" s="502" t="s">
        <v>193</v>
      </c>
      <c r="B17" s="502"/>
      <c r="C17" s="502"/>
      <c r="D17" s="502"/>
      <c r="E17" s="502"/>
      <c r="F17" s="502"/>
      <c r="G17" s="502"/>
      <c r="H17" s="502"/>
      <c r="I17" s="502"/>
      <c r="J17" s="502"/>
      <c r="K17" s="577" t="s">
        <v>194</v>
      </c>
      <c r="L17" s="577"/>
      <c r="M17" s="577"/>
      <c r="N17" s="577"/>
      <c r="O17" s="577"/>
      <c r="P17" s="577"/>
      <c r="Q17" s="577"/>
      <c r="R17" s="577"/>
      <c r="S17" s="577"/>
      <c r="T17" s="577"/>
      <c r="U17" s="577"/>
      <c r="V17" s="577"/>
      <c r="W17" s="577"/>
      <c r="X17" s="577"/>
      <c r="Y17" s="577"/>
      <c r="Z17" s="577"/>
      <c r="AA17" s="577"/>
      <c r="AB17" s="577"/>
      <c r="AC17" s="577"/>
      <c r="AD17" s="577"/>
      <c r="AE17" s="577"/>
      <c r="AF17" s="577"/>
      <c r="AG17" s="577"/>
      <c r="AH17" s="577"/>
      <c r="AI17" s="577"/>
    </row>
    <row r="18" spans="1:35" ht="18.75" customHeight="1">
      <c r="A18" s="502"/>
      <c r="B18" s="502"/>
      <c r="C18" s="502"/>
      <c r="D18" s="502"/>
      <c r="E18" s="502"/>
      <c r="F18" s="502"/>
      <c r="G18" s="502"/>
      <c r="H18" s="502"/>
      <c r="I18" s="502"/>
      <c r="J18" s="502"/>
      <c r="K18" s="577"/>
      <c r="L18" s="577"/>
      <c r="M18" s="577"/>
      <c r="N18" s="577"/>
      <c r="O18" s="577"/>
      <c r="P18" s="577"/>
      <c r="Q18" s="577"/>
      <c r="R18" s="577"/>
      <c r="S18" s="577"/>
      <c r="T18" s="577"/>
      <c r="U18" s="577"/>
      <c r="V18" s="577"/>
      <c r="W18" s="577"/>
      <c r="X18" s="577"/>
      <c r="Y18" s="577"/>
      <c r="Z18" s="577"/>
      <c r="AA18" s="577"/>
      <c r="AB18" s="577"/>
      <c r="AC18" s="577"/>
      <c r="AD18" s="577"/>
      <c r="AE18" s="577"/>
      <c r="AF18" s="577"/>
      <c r="AG18" s="577"/>
      <c r="AH18" s="577"/>
      <c r="AI18" s="577"/>
    </row>
    <row r="19" spans="1:35" ht="18.75" customHeight="1">
      <c r="A19" s="502" t="s">
        <v>195</v>
      </c>
      <c r="B19" s="502"/>
      <c r="C19" s="502"/>
      <c r="D19" s="502"/>
      <c r="E19" s="502"/>
      <c r="F19" s="502"/>
      <c r="G19" s="502"/>
      <c r="H19" s="502"/>
      <c r="I19" s="502"/>
      <c r="J19" s="502"/>
      <c r="K19" s="577" t="s">
        <v>196</v>
      </c>
      <c r="L19" s="577"/>
      <c r="M19" s="577"/>
      <c r="N19" s="577"/>
      <c r="O19" s="577"/>
      <c r="P19" s="577"/>
      <c r="Q19" s="577"/>
      <c r="R19" s="577"/>
      <c r="S19" s="577"/>
      <c r="T19" s="577"/>
      <c r="U19" s="577"/>
      <c r="V19" s="577"/>
      <c r="W19" s="577"/>
      <c r="X19" s="577"/>
      <c r="Y19" s="577"/>
      <c r="Z19" s="577"/>
      <c r="AA19" s="577"/>
      <c r="AB19" s="577"/>
      <c r="AC19" s="577"/>
      <c r="AD19" s="577"/>
      <c r="AE19" s="577"/>
      <c r="AF19" s="577"/>
      <c r="AG19" s="577"/>
      <c r="AH19" s="577"/>
      <c r="AI19" s="577"/>
    </row>
    <row r="20" spans="1:35" ht="18.75" customHeight="1">
      <c r="A20" s="502"/>
      <c r="B20" s="502"/>
      <c r="C20" s="502"/>
      <c r="D20" s="502"/>
      <c r="E20" s="502"/>
      <c r="F20" s="502"/>
      <c r="G20" s="502"/>
      <c r="H20" s="502"/>
      <c r="I20" s="502"/>
      <c r="J20" s="502"/>
      <c r="K20" s="577"/>
      <c r="L20" s="577"/>
      <c r="M20" s="577"/>
      <c r="N20" s="577"/>
      <c r="O20" s="577"/>
      <c r="P20" s="577"/>
      <c r="Q20" s="577"/>
      <c r="R20" s="577"/>
      <c r="S20" s="577"/>
      <c r="T20" s="577"/>
      <c r="U20" s="577"/>
      <c r="V20" s="577"/>
      <c r="W20" s="577"/>
      <c r="X20" s="577"/>
      <c r="Y20" s="577"/>
      <c r="Z20" s="577"/>
      <c r="AA20" s="577"/>
      <c r="AB20" s="577"/>
      <c r="AC20" s="577"/>
      <c r="AD20" s="577"/>
      <c r="AE20" s="577"/>
      <c r="AF20" s="577"/>
      <c r="AG20" s="577"/>
      <c r="AH20" s="577"/>
      <c r="AI20" s="577"/>
    </row>
    <row r="21" spans="1:35" ht="18.75" customHeight="1">
      <c r="A21" s="502" t="s">
        <v>197</v>
      </c>
      <c r="B21" s="502"/>
      <c r="C21" s="502"/>
      <c r="D21" s="502"/>
      <c r="E21" s="502"/>
      <c r="F21" s="502"/>
      <c r="G21" s="502"/>
      <c r="H21" s="502"/>
      <c r="I21" s="502"/>
      <c r="J21" s="502"/>
      <c r="K21" s="577" t="s">
        <v>198</v>
      </c>
      <c r="L21" s="577"/>
      <c r="M21" s="577"/>
      <c r="N21" s="577"/>
      <c r="O21" s="577"/>
      <c r="P21" s="577"/>
      <c r="Q21" s="577"/>
      <c r="R21" s="577"/>
      <c r="S21" s="577"/>
      <c r="T21" s="577"/>
      <c r="U21" s="577"/>
      <c r="V21" s="577"/>
      <c r="W21" s="577"/>
      <c r="X21" s="577"/>
      <c r="Y21" s="577"/>
      <c r="Z21" s="577"/>
      <c r="AA21" s="577"/>
      <c r="AB21" s="577"/>
      <c r="AC21" s="577"/>
      <c r="AD21" s="577"/>
      <c r="AE21" s="577"/>
      <c r="AF21" s="577"/>
      <c r="AG21" s="577"/>
      <c r="AH21" s="577"/>
      <c r="AI21" s="577"/>
    </row>
    <row r="22" spans="1:35" ht="18.75" customHeight="1">
      <c r="A22" s="502"/>
      <c r="B22" s="502"/>
      <c r="C22" s="502"/>
      <c r="D22" s="502"/>
      <c r="E22" s="502"/>
      <c r="F22" s="502"/>
      <c r="G22" s="502"/>
      <c r="H22" s="502"/>
      <c r="I22" s="502"/>
      <c r="J22" s="502"/>
      <c r="K22" s="577"/>
      <c r="L22" s="577"/>
      <c r="M22" s="577"/>
      <c r="N22" s="577"/>
      <c r="O22" s="577"/>
      <c r="P22" s="577"/>
      <c r="Q22" s="577"/>
      <c r="R22" s="577"/>
      <c r="S22" s="577"/>
      <c r="T22" s="577"/>
      <c r="U22" s="577"/>
      <c r="V22" s="577"/>
      <c r="W22" s="577"/>
      <c r="X22" s="577"/>
      <c r="Y22" s="577"/>
      <c r="Z22" s="577"/>
      <c r="AA22" s="577"/>
      <c r="AB22" s="577"/>
      <c r="AC22" s="577"/>
      <c r="AD22" s="577"/>
      <c r="AE22" s="577"/>
      <c r="AF22" s="577"/>
      <c r="AG22" s="577"/>
      <c r="AH22" s="577"/>
      <c r="AI22" s="577"/>
    </row>
    <row r="23" spans="1:35" ht="18.75" customHeight="1">
      <c r="A23" s="502" t="s">
        <v>199</v>
      </c>
      <c r="B23" s="502"/>
      <c r="C23" s="502"/>
      <c r="D23" s="502"/>
      <c r="E23" s="502"/>
      <c r="F23" s="502"/>
      <c r="G23" s="502"/>
      <c r="H23" s="502"/>
      <c r="I23" s="502"/>
      <c r="J23" s="502"/>
      <c r="K23" s="577" t="s">
        <v>200</v>
      </c>
      <c r="L23" s="577"/>
      <c r="M23" s="577"/>
      <c r="N23" s="577"/>
      <c r="O23" s="577"/>
      <c r="P23" s="577"/>
      <c r="Q23" s="577"/>
      <c r="R23" s="577"/>
      <c r="S23" s="577"/>
      <c r="T23" s="577"/>
      <c r="U23" s="577"/>
      <c r="V23" s="577"/>
      <c r="W23" s="577"/>
      <c r="X23" s="577"/>
      <c r="Y23" s="577"/>
      <c r="Z23" s="577"/>
      <c r="AA23" s="577"/>
      <c r="AB23" s="577"/>
      <c r="AC23" s="577"/>
      <c r="AD23" s="577"/>
      <c r="AE23" s="577"/>
      <c r="AF23" s="577"/>
      <c r="AG23" s="577"/>
      <c r="AH23" s="577"/>
      <c r="AI23" s="577"/>
    </row>
    <row r="24" spans="1:35" ht="18.75" customHeight="1">
      <c r="A24" s="502"/>
      <c r="B24" s="502"/>
      <c r="C24" s="502"/>
      <c r="D24" s="502"/>
      <c r="E24" s="502"/>
      <c r="F24" s="502"/>
      <c r="G24" s="502"/>
      <c r="H24" s="502"/>
      <c r="I24" s="502"/>
      <c r="J24" s="502"/>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103</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158</v>
      </c>
      <c r="B27" s="72" t="s">
        <v>201</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159</v>
      </c>
      <c r="B28" s="88" t="s">
        <v>733</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601</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202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203</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204</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160</v>
      </c>
      <c r="B33" s="72" t="s">
        <v>602</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205</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163</v>
      </c>
      <c r="B35" s="72" t="s">
        <v>634</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635</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206</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164</v>
      </c>
      <c r="B38" s="72" t="s">
        <v>667</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166</v>
      </c>
      <c r="B39" s="72" t="s">
        <v>207</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208</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209</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72" t="s">
        <v>727</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726</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210</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211</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212</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213</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t="s">
        <v>167</v>
      </c>
      <c r="B48" s="72" t="s">
        <v>187</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P11:U11"/>
    <mergeCell ref="A23:J24"/>
    <mergeCell ref="K23:AI24"/>
    <mergeCell ref="A13:J14"/>
    <mergeCell ref="K13:AI14"/>
    <mergeCell ref="A15:J16"/>
    <mergeCell ref="K15:AI16"/>
    <mergeCell ref="A17:J18"/>
    <mergeCell ref="K17:AI18"/>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topLeftCell="A17" zoomScaleNormal="100" zoomScaleSheetLayoutView="100" workbookViewId="0">
      <selection activeCell="AN45" sqref="AN45"/>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317</v>
      </c>
    </row>
    <row r="2" spans="1:35" ht="7.5" customHeight="1"/>
    <row r="3" spans="1:35" ht="15" customHeight="1">
      <c r="A3" s="492" t="s">
        <v>636</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c r="C13" s="69" t="s">
        <v>242</v>
      </c>
    </row>
    <row r="15" spans="1:35" ht="18.75" customHeight="1">
      <c r="A15" s="495" t="s">
        <v>637</v>
      </c>
      <c r="B15" s="495"/>
      <c r="C15" s="495"/>
      <c r="D15" s="495"/>
      <c r="E15" s="495"/>
      <c r="F15" s="495"/>
      <c r="G15" s="495"/>
      <c r="H15" s="495"/>
      <c r="I15" s="495"/>
      <c r="J15" s="495"/>
      <c r="K15" s="581" t="s">
        <v>250</v>
      </c>
      <c r="L15" s="579"/>
      <c r="M15" s="579"/>
      <c r="N15" s="579"/>
      <c r="O15" s="579"/>
      <c r="P15" s="579"/>
      <c r="Q15" s="579"/>
      <c r="R15" s="579"/>
      <c r="S15" s="579"/>
      <c r="T15" s="579"/>
      <c r="U15" s="579"/>
      <c r="V15" s="579"/>
      <c r="W15" s="579"/>
      <c r="X15" s="579"/>
      <c r="Y15" s="579"/>
      <c r="Z15" s="579"/>
      <c r="AA15" s="579"/>
      <c r="AB15" s="579"/>
      <c r="AC15" s="579"/>
      <c r="AD15" s="579"/>
      <c r="AE15" s="579"/>
      <c r="AF15" s="579"/>
      <c r="AG15" s="579"/>
      <c r="AH15" s="579"/>
      <c r="AI15" s="579"/>
    </row>
    <row r="16" spans="1:35" ht="18.75" customHeight="1">
      <c r="A16" s="495"/>
      <c r="B16" s="495"/>
      <c r="C16" s="495"/>
      <c r="D16" s="495"/>
      <c r="E16" s="495"/>
      <c r="F16" s="495"/>
      <c r="G16" s="495"/>
      <c r="H16" s="495"/>
      <c r="I16" s="495"/>
      <c r="J16" s="495"/>
      <c r="K16" s="579"/>
      <c r="L16" s="579"/>
      <c r="M16" s="579"/>
      <c r="N16" s="579"/>
      <c r="O16" s="579"/>
      <c r="P16" s="579"/>
      <c r="Q16" s="579"/>
      <c r="R16" s="579"/>
      <c r="S16" s="579"/>
      <c r="T16" s="579"/>
      <c r="U16" s="579"/>
      <c r="V16" s="579"/>
      <c r="W16" s="579"/>
      <c r="X16" s="579"/>
      <c r="Y16" s="579"/>
      <c r="Z16" s="579"/>
      <c r="AA16" s="579"/>
      <c r="AB16" s="579"/>
      <c r="AC16" s="579"/>
      <c r="AD16" s="579"/>
      <c r="AE16" s="579"/>
      <c r="AF16" s="579"/>
      <c r="AG16" s="579"/>
      <c r="AH16" s="579"/>
      <c r="AI16" s="579"/>
    </row>
    <row r="17" spans="1:35" ht="18.75" customHeight="1">
      <c r="A17" s="495" t="s">
        <v>638</v>
      </c>
      <c r="B17" s="495"/>
      <c r="C17" s="495"/>
      <c r="D17" s="495"/>
      <c r="E17" s="495"/>
      <c r="F17" s="495"/>
      <c r="G17" s="495"/>
      <c r="H17" s="495"/>
      <c r="I17" s="495"/>
      <c r="J17" s="495"/>
      <c r="K17" s="579" t="s">
        <v>247</v>
      </c>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row>
    <row r="18" spans="1:35" ht="18.75" customHeight="1">
      <c r="A18" s="495"/>
      <c r="B18" s="495"/>
      <c r="C18" s="495"/>
      <c r="D18" s="495"/>
      <c r="E18" s="495"/>
      <c r="F18" s="495"/>
      <c r="G18" s="495"/>
      <c r="H18" s="495"/>
      <c r="I18" s="495"/>
      <c r="J18" s="495"/>
      <c r="K18" s="579"/>
      <c r="L18" s="579"/>
      <c r="M18" s="579"/>
      <c r="N18" s="579"/>
      <c r="O18" s="579"/>
      <c r="P18" s="579"/>
      <c r="Q18" s="579"/>
      <c r="R18" s="579"/>
      <c r="S18" s="579"/>
      <c r="T18" s="579"/>
      <c r="U18" s="579"/>
      <c r="V18" s="579"/>
      <c r="W18" s="579"/>
      <c r="X18" s="579"/>
      <c r="Y18" s="579"/>
      <c r="Z18" s="579"/>
      <c r="AA18" s="579"/>
      <c r="AB18" s="579"/>
      <c r="AC18" s="579"/>
      <c r="AD18" s="579"/>
      <c r="AE18" s="579"/>
      <c r="AF18" s="579"/>
      <c r="AG18" s="579"/>
      <c r="AH18" s="579"/>
      <c r="AI18" s="579"/>
    </row>
    <row r="19" spans="1:35" ht="18.75" customHeight="1">
      <c r="A19" s="495" t="s">
        <v>670</v>
      </c>
      <c r="B19" s="495"/>
      <c r="C19" s="495"/>
      <c r="D19" s="495"/>
      <c r="E19" s="495"/>
      <c r="F19" s="495"/>
      <c r="G19" s="495"/>
      <c r="H19" s="495"/>
      <c r="I19" s="495"/>
      <c r="J19" s="495"/>
      <c r="K19" s="579" t="s">
        <v>671</v>
      </c>
      <c r="L19" s="579"/>
      <c r="M19" s="579"/>
      <c r="N19" s="579"/>
      <c r="O19" s="579"/>
      <c r="P19" s="579"/>
      <c r="Q19" s="579"/>
      <c r="R19" s="579"/>
      <c r="S19" s="579"/>
      <c r="T19" s="579"/>
      <c r="U19" s="579"/>
      <c r="V19" s="579"/>
      <c r="W19" s="579"/>
      <c r="X19" s="579"/>
      <c r="Y19" s="579"/>
      <c r="Z19" s="579"/>
      <c r="AA19" s="579"/>
      <c r="AB19" s="579"/>
      <c r="AC19" s="579"/>
      <c r="AD19" s="579"/>
      <c r="AE19" s="579"/>
      <c r="AF19" s="579"/>
      <c r="AG19" s="579"/>
      <c r="AH19" s="579"/>
      <c r="AI19" s="579"/>
    </row>
    <row r="20" spans="1:35" ht="18.75" customHeight="1">
      <c r="A20" s="495"/>
      <c r="B20" s="495"/>
      <c r="C20" s="495"/>
      <c r="D20" s="495"/>
      <c r="E20" s="495"/>
      <c r="F20" s="495"/>
      <c r="G20" s="495"/>
      <c r="H20" s="495"/>
      <c r="I20" s="495"/>
      <c r="J20" s="495"/>
      <c r="K20" s="579"/>
      <c r="L20" s="579"/>
      <c r="M20" s="579"/>
      <c r="N20" s="579"/>
      <c r="O20" s="579"/>
      <c r="P20" s="579"/>
      <c r="Q20" s="579"/>
      <c r="R20" s="579"/>
      <c r="S20" s="579"/>
      <c r="T20" s="579"/>
      <c r="U20" s="579"/>
      <c r="V20" s="579"/>
      <c r="W20" s="579"/>
      <c r="X20" s="579"/>
      <c r="Y20" s="579"/>
      <c r="Z20" s="579"/>
      <c r="AA20" s="579"/>
      <c r="AB20" s="579"/>
      <c r="AC20" s="579"/>
      <c r="AD20" s="579"/>
      <c r="AE20" s="579"/>
      <c r="AF20" s="579"/>
      <c r="AG20" s="579"/>
      <c r="AH20" s="579"/>
      <c r="AI20" s="579"/>
    </row>
    <row r="21" spans="1:35" ht="18.75" customHeight="1">
      <c r="A21" s="495" t="s">
        <v>243</v>
      </c>
      <c r="B21" s="495"/>
      <c r="C21" s="495"/>
      <c r="D21" s="495"/>
      <c r="E21" s="495"/>
      <c r="F21" s="495"/>
      <c r="G21" s="495"/>
      <c r="H21" s="495"/>
      <c r="I21" s="495"/>
      <c r="J21" s="495"/>
      <c r="K21" s="579" t="s">
        <v>248</v>
      </c>
      <c r="L21" s="579"/>
      <c r="M21" s="579"/>
      <c r="N21" s="579"/>
      <c r="O21" s="579"/>
      <c r="P21" s="579"/>
      <c r="Q21" s="579"/>
      <c r="R21" s="579"/>
      <c r="S21" s="579"/>
      <c r="T21" s="579"/>
      <c r="U21" s="579"/>
      <c r="V21" s="579"/>
      <c r="W21" s="579"/>
      <c r="X21" s="579"/>
      <c r="Y21" s="579"/>
      <c r="Z21" s="579"/>
      <c r="AA21" s="579"/>
      <c r="AB21" s="579"/>
      <c r="AC21" s="579"/>
      <c r="AD21" s="579"/>
      <c r="AE21" s="579"/>
      <c r="AF21" s="579"/>
      <c r="AG21" s="579"/>
      <c r="AH21" s="579"/>
      <c r="AI21" s="579"/>
    </row>
    <row r="22" spans="1:35" ht="18.75" customHeight="1">
      <c r="A22" s="495"/>
      <c r="B22" s="495"/>
      <c r="C22" s="495"/>
      <c r="D22" s="495"/>
      <c r="E22" s="495"/>
      <c r="F22" s="495"/>
      <c r="G22" s="495"/>
      <c r="H22" s="495"/>
      <c r="I22" s="495"/>
      <c r="J22" s="495"/>
      <c r="K22" s="579"/>
      <c r="L22" s="579"/>
      <c r="M22" s="579"/>
      <c r="N22" s="579"/>
      <c r="O22" s="579"/>
      <c r="P22" s="579"/>
      <c r="Q22" s="579"/>
      <c r="R22" s="579"/>
      <c r="S22" s="579"/>
      <c r="T22" s="579"/>
      <c r="U22" s="579"/>
      <c r="V22" s="579"/>
      <c r="W22" s="579"/>
      <c r="X22" s="579"/>
      <c r="Y22" s="579"/>
      <c r="Z22" s="579"/>
      <c r="AA22" s="579"/>
      <c r="AB22" s="579"/>
      <c r="AC22" s="579"/>
      <c r="AD22" s="579"/>
      <c r="AE22" s="579"/>
      <c r="AF22" s="579"/>
      <c r="AG22" s="579"/>
      <c r="AH22" s="579"/>
      <c r="AI22" s="579"/>
    </row>
    <row r="23" spans="1:35" ht="18.75" customHeight="1">
      <c r="A23" s="495" t="s">
        <v>244</v>
      </c>
      <c r="B23" s="495"/>
      <c r="C23" s="495"/>
      <c r="D23" s="495"/>
      <c r="E23" s="495"/>
      <c r="F23" s="495"/>
      <c r="G23" s="495"/>
      <c r="H23" s="495"/>
      <c r="I23" s="495"/>
      <c r="J23" s="495"/>
      <c r="K23" s="580" t="s">
        <v>255</v>
      </c>
      <c r="L23" s="579"/>
      <c r="M23" s="579"/>
      <c r="N23" s="579"/>
      <c r="O23" s="579"/>
      <c r="P23" s="579"/>
      <c r="Q23" s="579"/>
      <c r="R23" s="579"/>
      <c r="S23" s="579"/>
      <c r="T23" s="579"/>
      <c r="U23" s="579"/>
      <c r="V23" s="579"/>
      <c r="W23" s="579"/>
      <c r="X23" s="579"/>
      <c r="Y23" s="579"/>
      <c r="Z23" s="579"/>
      <c r="AA23" s="579"/>
      <c r="AB23" s="579"/>
      <c r="AC23" s="579"/>
      <c r="AD23" s="579"/>
      <c r="AE23" s="579"/>
      <c r="AF23" s="579"/>
      <c r="AG23" s="579"/>
      <c r="AH23" s="579"/>
      <c r="AI23" s="579"/>
    </row>
    <row r="24" spans="1:35" ht="18.75" customHeight="1">
      <c r="A24" s="495"/>
      <c r="B24" s="495"/>
      <c r="C24" s="495"/>
      <c r="D24" s="495"/>
      <c r="E24" s="495"/>
      <c r="F24" s="495"/>
      <c r="G24" s="495"/>
      <c r="H24" s="495"/>
      <c r="I24" s="495"/>
      <c r="J24" s="495"/>
      <c r="K24" s="579"/>
      <c r="L24" s="579"/>
      <c r="M24" s="579"/>
      <c r="N24" s="579"/>
      <c r="O24" s="579"/>
      <c r="P24" s="579"/>
      <c r="Q24" s="579"/>
      <c r="R24" s="579"/>
      <c r="S24" s="579"/>
      <c r="T24" s="579"/>
      <c r="U24" s="579"/>
      <c r="V24" s="579"/>
      <c r="W24" s="579"/>
      <c r="X24" s="579"/>
      <c r="Y24" s="579"/>
      <c r="Z24" s="579"/>
      <c r="AA24" s="579"/>
      <c r="AB24" s="579"/>
      <c r="AC24" s="579"/>
      <c r="AD24" s="579"/>
      <c r="AE24" s="579"/>
      <c r="AF24" s="579"/>
      <c r="AG24" s="579"/>
      <c r="AH24" s="579"/>
      <c r="AI24" s="579"/>
    </row>
    <row r="25" spans="1:35" ht="18.75" customHeight="1">
      <c r="A25" s="495" t="s">
        <v>245</v>
      </c>
      <c r="B25" s="495"/>
      <c r="C25" s="495"/>
      <c r="D25" s="495"/>
      <c r="E25" s="495"/>
      <c r="F25" s="495"/>
      <c r="G25" s="495"/>
      <c r="H25" s="495"/>
      <c r="I25" s="495"/>
      <c r="J25" s="495"/>
      <c r="K25" s="579" t="s">
        <v>251</v>
      </c>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row>
    <row r="26" spans="1:35" ht="18.75" customHeight="1">
      <c r="A26" s="495"/>
      <c r="B26" s="495"/>
      <c r="C26" s="495"/>
      <c r="D26" s="495"/>
      <c r="E26" s="495"/>
      <c r="F26" s="495"/>
      <c r="G26" s="495"/>
      <c r="H26" s="495"/>
      <c r="I26" s="495"/>
      <c r="J26" s="495"/>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79"/>
      <c r="AH26" s="579"/>
      <c r="AI26" s="579"/>
    </row>
    <row r="27" spans="1:35" ht="18.75" customHeight="1">
      <c r="A27" s="495" t="s">
        <v>246</v>
      </c>
      <c r="B27" s="495"/>
      <c r="C27" s="495"/>
      <c r="D27" s="495"/>
      <c r="E27" s="495"/>
      <c r="F27" s="495"/>
      <c r="G27" s="495"/>
      <c r="H27" s="495"/>
      <c r="I27" s="495"/>
      <c r="J27" s="495"/>
      <c r="K27" s="579" t="s">
        <v>249</v>
      </c>
      <c r="L27" s="579"/>
      <c r="M27" s="579"/>
      <c r="N27" s="579"/>
      <c r="O27" s="579"/>
      <c r="P27" s="579"/>
      <c r="Q27" s="579"/>
      <c r="R27" s="579"/>
      <c r="S27" s="579"/>
      <c r="T27" s="579"/>
      <c r="U27" s="579"/>
      <c r="V27" s="579"/>
      <c r="W27" s="579"/>
      <c r="X27" s="579"/>
      <c r="Y27" s="579"/>
      <c r="Z27" s="579"/>
      <c r="AA27" s="579"/>
      <c r="AB27" s="579"/>
      <c r="AC27" s="579"/>
      <c r="AD27" s="579"/>
      <c r="AE27" s="579"/>
      <c r="AF27" s="579"/>
      <c r="AG27" s="579"/>
      <c r="AH27" s="579"/>
      <c r="AI27" s="579"/>
    </row>
    <row r="28" spans="1:35" ht="18.75" customHeight="1">
      <c r="A28" s="495"/>
      <c r="B28" s="495"/>
      <c r="C28" s="495"/>
      <c r="D28" s="495"/>
      <c r="E28" s="495"/>
      <c r="F28" s="495"/>
      <c r="G28" s="495"/>
      <c r="H28" s="495"/>
      <c r="I28" s="495"/>
      <c r="J28" s="495"/>
      <c r="K28" s="579"/>
      <c r="L28" s="579"/>
      <c r="M28" s="579"/>
      <c r="N28" s="579"/>
      <c r="O28" s="579"/>
      <c r="P28" s="579"/>
      <c r="Q28" s="579"/>
      <c r="R28" s="579"/>
      <c r="S28" s="579"/>
      <c r="T28" s="579"/>
      <c r="U28" s="579"/>
      <c r="V28" s="579"/>
      <c r="W28" s="579"/>
      <c r="X28" s="579"/>
      <c r="Y28" s="579"/>
      <c r="Z28" s="579"/>
      <c r="AA28" s="579"/>
      <c r="AB28" s="579"/>
      <c r="AC28" s="579"/>
      <c r="AD28" s="579"/>
      <c r="AE28" s="579"/>
      <c r="AF28" s="579"/>
      <c r="AG28" s="579"/>
      <c r="AH28" s="579"/>
      <c r="AI28" s="579"/>
    </row>
    <row r="29" spans="1:35" ht="15" customHeight="1">
      <c r="A29" s="72" t="s">
        <v>103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215</v>
      </c>
      <c r="B30" s="77" t="s">
        <v>639</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216</v>
      </c>
      <c r="B31" s="77" t="s">
        <v>675</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676</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107" t="s">
        <v>694</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217</v>
      </c>
      <c r="B34" s="77" t="s">
        <v>640</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641</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218</v>
      </c>
      <c r="B36" s="107" t="s">
        <v>642</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107" t="s">
        <v>643</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108" t="s">
        <v>208</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108" t="s">
        <v>252</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644</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253</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219</v>
      </c>
      <c r="B42" s="77" t="s">
        <v>677</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107" t="s">
        <v>645</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678</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646</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647</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220</v>
      </c>
      <c r="B47" s="77" t="s">
        <v>254</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648</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649</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650</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651</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233</v>
      </c>
      <c r="B52" s="77" t="s">
        <v>652</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B5:E5"/>
    <mergeCell ref="F5:S5"/>
    <mergeCell ref="B6:E6"/>
    <mergeCell ref="F6:S6"/>
    <mergeCell ref="B7:E7"/>
    <mergeCell ref="F7:S7"/>
    <mergeCell ref="F8:S8"/>
    <mergeCell ref="B9:E9"/>
    <mergeCell ref="F9:S9"/>
    <mergeCell ref="P11:U11"/>
    <mergeCell ref="V11:AI11"/>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s>
  <phoneticPr fontId="5"/>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zoomScaleNormal="100" zoomScaleSheetLayoutView="100" workbookViewId="0">
      <selection activeCell="Z25" sqref="Z25"/>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318</v>
      </c>
    </row>
    <row r="2" spans="1:35" ht="7.5" customHeight="1"/>
    <row r="3" spans="1:35" ht="15" customHeight="1">
      <c r="A3" s="492" t="s">
        <v>256</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7.5" customHeight="1"/>
    <row r="5" spans="1:35" ht="15" customHeight="1">
      <c r="B5" s="505" t="s">
        <v>83</v>
      </c>
      <c r="C5" s="505"/>
      <c r="D5" s="505"/>
      <c r="E5" s="505"/>
      <c r="F5" s="506">
        <f>別記様式第0号!G27</f>
        <v>0</v>
      </c>
      <c r="G5" s="506"/>
      <c r="H5" s="506"/>
      <c r="I5" s="506"/>
      <c r="J5" s="506"/>
      <c r="K5" s="506"/>
      <c r="L5" s="506"/>
      <c r="M5" s="506"/>
      <c r="N5" s="506"/>
      <c r="O5" s="506"/>
      <c r="P5" s="506"/>
      <c r="Q5" s="506"/>
      <c r="R5" s="506"/>
      <c r="S5" s="506"/>
    </row>
    <row r="6" spans="1:35" ht="15" customHeight="1">
      <c r="B6" s="507" t="s">
        <v>84</v>
      </c>
      <c r="C6" s="507"/>
      <c r="D6" s="507"/>
      <c r="E6" s="507"/>
      <c r="F6" s="508">
        <f>別記様式第0号!G30</f>
        <v>0</v>
      </c>
      <c r="G6" s="508"/>
      <c r="H6" s="508"/>
      <c r="I6" s="508"/>
      <c r="J6" s="508"/>
      <c r="K6" s="508"/>
      <c r="L6" s="508"/>
      <c r="M6" s="508"/>
      <c r="N6" s="508"/>
      <c r="O6" s="508"/>
      <c r="P6" s="508"/>
      <c r="Q6" s="508"/>
      <c r="R6" s="508"/>
      <c r="S6" s="508"/>
    </row>
    <row r="7" spans="1:35" ht="15" customHeight="1">
      <c r="B7" s="507" t="s">
        <v>85</v>
      </c>
      <c r="C7" s="507"/>
      <c r="D7" s="507"/>
      <c r="E7" s="507"/>
      <c r="F7" s="508">
        <f>別記様式第0号!G33</f>
        <v>0</v>
      </c>
      <c r="G7" s="508"/>
      <c r="H7" s="508"/>
      <c r="I7" s="508"/>
      <c r="J7" s="508"/>
      <c r="K7" s="508"/>
      <c r="L7" s="508"/>
      <c r="M7" s="508"/>
      <c r="N7" s="508"/>
      <c r="O7" s="508"/>
      <c r="P7" s="508"/>
      <c r="Q7" s="508"/>
      <c r="R7" s="508"/>
      <c r="S7" s="508"/>
    </row>
    <row r="8" spans="1:35" ht="15" customHeight="1">
      <c r="B8" s="507" t="s">
        <v>86</v>
      </c>
      <c r="C8" s="507"/>
      <c r="D8" s="507"/>
      <c r="E8" s="507"/>
      <c r="F8" s="508">
        <f>別記様式第0号!G36</f>
        <v>0</v>
      </c>
      <c r="G8" s="508"/>
      <c r="H8" s="508"/>
      <c r="I8" s="508"/>
      <c r="J8" s="508"/>
      <c r="K8" s="508"/>
      <c r="L8" s="508"/>
      <c r="M8" s="508"/>
      <c r="N8" s="508"/>
      <c r="O8" s="508"/>
      <c r="P8" s="508"/>
      <c r="Q8" s="508"/>
      <c r="R8" s="508"/>
      <c r="S8" s="508"/>
    </row>
    <row r="9" spans="1:35" ht="15" customHeight="1">
      <c r="B9" s="507" t="s">
        <v>87</v>
      </c>
      <c r="C9" s="507"/>
      <c r="D9" s="507"/>
      <c r="E9" s="507"/>
      <c r="F9" s="508">
        <f>別記様式第0号!G39</f>
        <v>0</v>
      </c>
      <c r="G9" s="508"/>
      <c r="H9" s="508"/>
      <c r="I9" s="508"/>
      <c r="J9" s="508"/>
      <c r="K9" s="508"/>
      <c r="L9" s="508"/>
      <c r="M9" s="508"/>
      <c r="N9" s="508"/>
      <c r="O9" s="508"/>
      <c r="P9" s="508"/>
      <c r="Q9" s="508"/>
      <c r="R9" s="508"/>
      <c r="S9" s="508"/>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495" t="s">
        <v>693</v>
      </c>
      <c r="D14" s="495"/>
      <c r="E14" s="495"/>
      <c r="F14" s="495"/>
      <c r="G14" s="495"/>
      <c r="H14" s="495"/>
      <c r="I14" s="495"/>
      <c r="J14" s="495"/>
      <c r="K14" s="495"/>
      <c r="L14" s="495"/>
      <c r="M14" s="502" t="s">
        <v>257</v>
      </c>
      <c r="N14" s="502"/>
      <c r="O14" s="502"/>
      <c r="P14" s="502"/>
      <c r="Q14" s="502"/>
      <c r="R14" s="502"/>
      <c r="S14" s="502"/>
      <c r="T14" s="502"/>
      <c r="U14" s="502"/>
      <c r="V14" s="502"/>
      <c r="W14" s="502"/>
      <c r="X14" s="502"/>
      <c r="Y14" s="502"/>
      <c r="Z14" s="502"/>
      <c r="AA14" s="502"/>
      <c r="AB14" s="502"/>
      <c r="AC14" s="502"/>
      <c r="AD14" s="502"/>
      <c r="AF14" s="72"/>
      <c r="AG14" s="72"/>
      <c r="AH14" s="72"/>
      <c r="AI14" s="72"/>
    </row>
    <row r="15" spans="1:35">
      <c r="C15" s="495"/>
      <c r="D15" s="495"/>
      <c r="E15" s="495"/>
      <c r="F15" s="495"/>
      <c r="G15" s="495"/>
      <c r="H15" s="495"/>
      <c r="I15" s="495"/>
      <c r="J15" s="495"/>
      <c r="K15" s="495"/>
      <c r="L15" s="495"/>
      <c r="M15" s="502"/>
      <c r="N15" s="502"/>
      <c r="O15" s="502"/>
      <c r="P15" s="502"/>
      <c r="Q15" s="502"/>
      <c r="R15" s="502"/>
      <c r="S15" s="502"/>
      <c r="T15" s="502"/>
      <c r="U15" s="502"/>
      <c r="V15" s="502"/>
      <c r="W15" s="502"/>
      <c r="X15" s="502"/>
      <c r="Y15" s="502"/>
      <c r="Z15" s="502"/>
      <c r="AA15" s="502"/>
      <c r="AB15" s="502"/>
      <c r="AC15" s="502"/>
      <c r="AD15" s="502"/>
      <c r="AF15" s="72"/>
      <c r="AG15" s="72"/>
      <c r="AH15" s="72"/>
      <c r="AI15" s="72"/>
    </row>
    <row r="16" spans="1:35">
      <c r="C16" s="495" t="s">
        <v>653</v>
      </c>
      <c r="D16" s="502"/>
      <c r="E16" s="502"/>
      <c r="F16" s="502"/>
      <c r="G16" s="502"/>
      <c r="H16" s="502"/>
      <c r="I16" s="502"/>
      <c r="J16" s="502"/>
      <c r="K16" s="502"/>
      <c r="L16" s="502"/>
      <c r="M16" s="582" t="s">
        <v>654</v>
      </c>
      <c r="N16" s="583"/>
      <c r="O16" s="583"/>
      <c r="P16" s="583"/>
      <c r="Q16" s="583"/>
      <c r="R16" s="583"/>
      <c r="S16" s="583"/>
      <c r="T16" s="583"/>
      <c r="U16" s="583"/>
      <c r="V16" s="583"/>
      <c r="W16" s="583"/>
      <c r="X16" s="583"/>
      <c r="Y16" s="583"/>
      <c r="Z16" s="583"/>
      <c r="AA16" s="583"/>
      <c r="AB16" s="583"/>
      <c r="AC16" s="583"/>
      <c r="AD16" s="584"/>
      <c r="AF16" s="72"/>
      <c r="AG16" s="72"/>
      <c r="AH16" s="72"/>
      <c r="AI16" s="72"/>
    </row>
    <row r="17" spans="1:35">
      <c r="C17" s="502"/>
      <c r="D17" s="502"/>
      <c r="E17" s="502"/>
      <c r="F17" s="502"/>
      <c r="G17" s="502"/>
      <c r="H17" s="502"/>
      <c r="I17" s="502"/>
      <c r="J17" s="502"/>
      <c r="K17" s="502"/>
      <c r="L17" s="502"/>
      <c r="M17" s="585"/>
      <c r="N17" s="586"/>
      <c r="O17" s="586"/>
      <c r="P17" s="586"/>
      <c r="Q17" s="586"/>
      <c r="R17" s="586"/>
      <c r="S17" s="586"/>
      <c r="T17" s="586"/>
      <c r="U17" s="586"/>
      <c r="V17" s="586"/>
      <c r="W17" s="586"/>
      <c r="X17" s="586"/>
      <c r="Y17" s="586"/>
      <c r="Z17" s="586"/>
      <c r="AA17" s="586"/>
      <c r="AB17" s="586"/>
      <c r="AC17" s="586"/>
      <c r="AD17" s="587"/>
      <c r="AF17" s="72"/>
      <c r="AG17" s="72"/>
      <c r="AH17" s="72"/>
      <c r="AI17" s="72"/>
    </row>
    <row r="18" spans="1:35">
      <c r="C18" s="502"/>
      <c r="D18" s="502"/>
      <c r="E18" s="502"/>
      <c r="F18" s="502"/>
      <c r="G18" s="502"/>
      <c r="H18" s="502"/>
      <c r="I18" s="502"/>
      <c r="J18" s="502"/>
      <c r="K18" s="502"/>
      <c r="L18" s="502"/>
      <c r="M18" s="585"/>
      <c r="N18" s="586"/>
      <c r="O18" s="586"/>
      <c r="P18" s="586"/>
      <c r="Q18" s="586"/>
      <c r="R18" s="586"/>
      <c r="S18" s="586"/>
      <c r="T18" s="586"/>
      <c r="U18" s="586"/>
      <c r="V18" s="586"/>
      <c r="W18" s="586"/>
      <c r="X18" s="586"/>
      <c r="Y18" s="586"/>
      <c r="Z18" s="586"/>
      <c r="AA18" s="586"/>
      <c r="AB18" s="586"/>
      <c r="AC18" s="586"/>
      <c r="AD18" s="587"/>
      <c r="AF18" s="72"/>
      <c r="AG18" s="72"/>
      <c r="AH18" s="72"/>
      <c r="AI18" s="72"/>
    </row>
    <row r="19" spans="1:35">
      <c r="C19" s="502"/>
      <c r="D19" s="502"/>
      <c r="E19" s="502"/>
      <c r="F19" s="502"/>
      <c r="G19" s="502"/>
      <c r="H19" s="502"/>
      <c r="I19" s="502"/>
      <c r="J19" s="502"/>
      <c r="K19" s="502"/>
      <c r="L19" s="502"/>
      <c r="M19" s="585"/>
      <c r="N19" s="586"/>
      <c r="O19" s="586"/>
      <c r="P19" s="586"/>
      <c r="Q19" s="586"/>
      <c r="R19" s="586"/>
      <c r="S19" s="586"/>
      <c r="T19" s="586"/>
      <c r="U19" s="586"/>
      <c r="V19" s="586"/>
      <c r="W19" s="586"/>
      <c r="X19" s="586"/>
      <c r="Y19" s="586"/>
      <c r="Z19" s="586"/>
      <c r="AA19" s="586"/>
      <c r="AB19" s="586"/>
      <c r="AC19" s="586"/>
      <c r="AD19" s="587"/>
      <c r="AF19" s="72"/>
      <c r="AG19" s="72"/>
      <c r="AH19" s="72"/>
      <c r="AI19" s="72"/>
    </row>
    <row r="20" spans="1:35">
      <c r="C20" s="502"/>
      <c r="D20" s="502"/>
      <c r="E20" s="502"/>
      <c r="F20" s="502"/>
      <c r="G20" s="502"/>
      <c r="H20" s="502"/>
      <c r="I20" s="502"/>
      <c r="J20" s="502"/>
      <c r="K20" s="502"/>
      <c r="L20" s="502"/>
      <c r="M20" s="585"/>
      <c r="N20" s="586"/>
      <c r="O20" s="586"/>
      <c r="P20" s="586"/>
      <c r="Q20" s="586"/>
      <c r="R20" s="586"/>
      <c r="S20" s="586"/>
      <c r="T20" s="586"/>
      <c r="U20" s="586"/>
      <c r="V20" s="586"/>
      <c r="W20" s="586"/>
      <c r="X20" s="586"/>
      <c r="Y20" s="586"/>
      <c r="Z20" s="586"/>
      <c r="AA20" s="586"/>
      <c r="AB20" s="586"/>
      <c r="AC20" s="586"/>
      <c r="AD20" s="587"/>
      <c r="AF20" s="72"/>
      <c r="AG20" s="72"/>
      <c r="AH20" s="72"/>
      <c r="AI20" s="72"/>
    </row>
    <row r="21" spans="1:35">
      <c r="C21" s="502"/>
      <c r="D21" s="502"/>
      <c r="E21" s="502"/>
      <c r="F21" s="502"/>
      <c r="G21" s="502"/>
      <c r="H21" s="502"/>
      <c r="I21" s="502"/>
      <c r="J21" s="502"/>
      <c r="K21" s="502"/>
      <c r="L21" s="502"/>
      <c r="M21" s="585"/>
      <c r="N21" s="586"/>
      <c r="O21" s="586"/>
      <c r="P21" s="586"/>
      <c r="Q21" s="586"/>
      <c r="R21" s="586"/>
      <c r="S21" s="586"/>
      <c r="T21" s="586"/>
      <c r="U21" s="586"/>
      <c r="V21" s="586"/>
      <c r="W21" s="586"/>
      <c r="X21" s="586"/>
      <c r="Y21" s="586"/>
      <c r="Z21" s="586"/>
      <c r="AA21" s="586"/>
      <c r="AB21" s="586"/>
      <c r="AC21" s="586"/>
      <c r="AD21" s="587"/>
    </row>
    <row r="22" spans="1:35">
      <c r="C22" s="502"/>
      <c r="D22" s="502"/>
      <c r="E22" s="502"/>
      <c r="F22" s="502"/>
      <c r="G22" s="502"/>
      <c r="H22" s="502"/>
      <c r="I22" s="502"/>
      <c r="J22" s="502"/>
      <c r="K22" s="502"/>
      <c r="L22" s="502"/>
      <c r="M22" s="588"/>
      <c r="N22" s="589"/>
      <c r="O22" s="589"/>
      <c r="P22" s="589"/>
      <c r="Q22" s="589"/>
      <c r="R22" s="589"/>
      <c r="S22" s="589"/>
      <c r="T22" s="589"/>
      <c r="U22" s="589"/>
      <c r="V22" s="589"/>
      <c r="W22" s="589"/>
      <c r="X22" s="589"/>
      <c r="Y22" s="589"/>
      <c r="Z22" s="589"/>
      <c r="AA22" s="589"/>
      <c r="AB22" s="589"/>
      <c r="AC22" s="589"/>
      <c r="AD22" s="590"/>
    </row>
    <row r="24" spans="1:35" ht="18.75" customHeight="1">
      <c r="A24" s="72"/>
      <c r="B24" s="72" t="s">
        <v>103</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4" t="s">
        <v>260</v>
      </c>
      <c r="C25" s="72" t="s">
        <v>265</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4" t="s">
        <v>216</v>
      </c>
      <c r="C26" s="72" t="s">
        <v>263</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5"/>
      <c r="C27" s="72" t="s">
        <v>266</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4" t="s">
        <v>217</v>
      </c>
      <c r="C28" s="72" t="s">
        <v>655</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5"/>
      <c r="C29" s="72" t="s">
        <v>656</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5"/>
      <c r="C30" s="72" t="s">
        <v>267</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5"/>
      <c r="C31" s="72" t="s">
        <v>258</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4" t="s">
        <v>218</v>
      </c>
      <c r="C32" s="72" t="s">
        <v>268</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4" t="s">
        <v>219</v>
      </c>
      <c r="C33" s="72" t="s">
        <v>269</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5"/>
      <c r="C34" s="72" t="s">
        <v>270</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5"/>
      <c r="C35" s="72" t="s">
        <v>264</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4" t="s">
        <v>220</v>
      </c>
      <c r="C36" s="72" t="s">
        <v>271</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5"/>
      <c r="C37" s="72" t="s">
        <v>272</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5"/>
      <c r="C38" s="72" t="s">
        <v>259</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4" t="s">
        <v>261</v>
      </c>
      <c r="C39" s="72" t="s">
        <v>599</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4"/>
      <c r="C40" s="72" t="s">
        <v>600</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4" t="s">
        <v>262</v>
      </c>
      <c r="C41" s="72" t="s">
        <v>652</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C16:L22"/>
    <mergeCell ref="M16:AD22"/>
    <mergeCell ref="B8:E8"/>
    <mergeCell ref="F8:S8"/>
    <mergeCell ref="B9:E9"/>
    <mergeCell ref="F9:S9"/>
    <mergeCell ref="P11:U11"/>
    <mergeCell ref="V11:AI11"/>
    <mergeCell ref="B7:E7"/>
    <mergeCell ref="F7:S7"/>
    <mergeCell ref="A3:AI3"/>
    <mergeCell ref="C14:L15"/>
    <mergeCell ref="M14:AD15"/>
    <mergeCell ref="B5:E5"/>
    <mergeCell ref="F5:S5"/>
    <mergeCell ref="B6:E6"/>
    <mergeCell ref="F6:S6"/>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2"/>
  <sheetViews>
    <sheetView view="pageBreakPreview" zoomScaleNormal="100" zoomScaleSheetLayoutView="100" workbookViewId="0">
      <selection activeCell="M18" sqref="M18:AI19"/>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319</v>
      </c>
    </row>
    <row r="2" spans="1:35" ht="7.5" customHeight="1"/>
    <row r="3" spans="1:35" ht="15" customHeight="1">
      <c r="A3" s="492" t="s">
        <v>273</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row>
    <row r="4" spans="1:35" ht="15" customHeight="1">
      <c r="A4" s="591" t="s">
        <v>274</v>
      </c>
      <c r="B4" s="591"/>
      <c r="C4" s="591"/>
      <c r="D4" s="591"/>
      <c r="E4" s="591"/>
      <c r="F4" s="591"/>
      <c r="G4" s="591"/>
      <c r="H4" s="591"/>
      <c r="I4" s="591"/>
      <c r="J4" s="591"/>
      <c r="K4" s="591"/>
      <c r="L4" s="591"/>
      <c r="M4" s="591"/>
      <c r="N4" s="591"/>
      <c r="O4" s="591"/>
      <c r="P4" s="591"/>
      <c r="Q4" s="591"/>
      <c r="R4" s="591"/>
      <c r="S4" s="591"/>
      <c r="T4" s="591"/>
      <c r="U4" s="591"/>
      <c r="V4" s="591"/>
      <c r="W4" s="591"/>
      <c r="X4" s="591"/>
      <c r="Y4" s="591"/>
      <c r="Z4" s="591"/>
      <c r="AA4" s="591"/>
      <c r="AB4" s="591"/>
      <c r="AC4" s="591"/>
      <c r="AD4" s="591"/>
      <c r="AE4" s="591"/>
      <c r="AF4" s="591"/>
      <c r="AG4" s="591"/>
      <c r="AH4" s="591"/>
      <c r="AI4" s="591"/>
    </row>
    <row r="5" spans="1:35" ht="7.5" customHeight="1">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7"/>
      <c r="AH5" s="84"/>
      <c r="AI5" s="84"/>
    </row>
    <row r="6" spans="1:35" ht="15" customHeight="1">
      <c r="B6" s="505" t="s">
        <v>83</v>
      </c>
      <c r="C6" s="505"/>
      <c r="D6" s="505"/>
      <c r="E6" s="505"/>
      <c r="F6" s="506">
        <f>別記様式第0号!G27</f>
        <v>0</v>
      </c>
      <c r="G6" s="506"/>
      <c r="H6" s="506"/>
      <c r="I6" s="506"/>
      <c r="J6" s="506"/>
      <c r="K6" s="506"/>
      <c r="L6" s="506"/>
      <c r="M6" s="506"/>
      <c r="N6" s="506"/>
      <c r="O6" s="506"/>
      <c r="P6" s="506"/>
      <c r="Q6" s="506"/>
      <c r="R6" s="506"/>
      <c r="S6" s="506"/>
    </row>
    <row r="7" spans="1:35" ht="15" customHeight="1">
      <c r="B7" s="507" t="s">
        <v>84</v>
      </c>
      <c r="C7" s="507"/>
      <c r="D7" s="507"/>
      <c r="E7" s="507"/>
      <c r="F7" s="508">
        <f>別記様式第0号!G30</f>
        <v>0</v>
      </c>
      <c r="G7" s="508"/>
      <c r="H7" s="508"/>
      <c r="I7" s="508"/>
      <c r="J7" s="508"/>
      <c r="K7" s="508"/>
      <c r="L7" s="508"/>
      <c r="M7" s="508"/>
      <c r="N7" s="508"/>
      <c r="O7" s="508"/>
      <c r="P7" s="508"/>
      <c r="Q7" s="508"/>
      <c r="R7" s="508"/>
      <c r="S7" s="508"/>
    </row>
    <row r="8" spans="1:35" ht="15" customHeight="1">
      <c r="B8" s="507" t="s">
        <v>85</v>
      </c>
      <c r="C8" s="507"/>
      <c r="D8" s="507"/>
      <c r="E8" s="507"/>
      <c r="F8" s="508">
        <f>別記様式第0号!G33</f>
        <v>0</v>
      </c>
      <c r="G8" s="508"/>
      <c r="H8" s="508"/>
      <c r="I8" s="508"/>
      <c r="J8" s="508"/>
      <c r="K8" s="508"/>
      <c r="L8" s="508"/>
      <c r="M8" s="508"/>
      <c r="N8" s="508"/>
      <c r="O8" s="508"/>
      <c r="P8" s="508"/>
      <c r="Q8" s="508"/>
      <c r="R8" s="508"/>
      <c r="S8" s="508"/>
    </row>
    <row r="9" spans="1:35" ht="15" customHeight="1">
      <c r="B9" s="507" t="s">
        <v>86</v>
      </c>
      <c r="C9" s="507"/>
      <c r="D9" s="507"/>
      <c r="E9" s="507"/>
      <c r="F9" s="508">
        <f>別記様式第0号!G36</f>
        <v>0</v>
      </c>
      <c r="G9" s="508"/>
      <c r="H9" s="508"/>
      <c r="I9" s="508"/>
      <c r="J9" s="508"/>
      <c r="K9" s="508"/>
      <c r="L9" s="508"/>
      <c r="M9" s="508"/>
      <c r="N9" s="508"/>
      <c r="O9" s="508"/>
      <c r="P9" s="508"/>
      <c r="Q9" s="508"/>
      <c r="R9" s="508"/>
      <c r="S9" s="508"/>
    </row>
    <row r="10" spans="1:35" ht="15" customHeight="1">
      <c r="B10" s="507" t="s">
        <v>87</v>
      </c>
      <c r="C10" s="507"/>
      <c r="D10" s="507"/>
      <c r="E10" s="507"/>
      <c r="F10" s="508">
        <f>別記様式第0号!G39</f>
        <v>0</v>
      </c>
      <c r="G10" s="508"/>
      <c r="H10" s="508"/>
      <c r="I10" s="508"/>
      <c r="J10" s="508"/>
      <c r="K10" s="508"/>
      <c r="L10" s="508"/>
      <c r="M10" s="508"/>
      <c r="N10" s="508"/>
      <c r="O10" s="508"/>
      <c r="P10" s="508"/>
      <c r="Q10" s="508"/>
      <c r="R10" s="508"/>
      <c r="S10" s="508"/>
    </row>
    <row r="11" spans="1:35" ht="15" customHeight="1">
      <c r="B11" s="70"/>
      <c r="C11" s="70"/>
      <c r="D11" s="70"/>
      <c r="E11" s="70"/>
      <c r="F11" s="71"/>
      <c r="G11" s="71"/>
      <c r="H11" s="71"/>
      <c r="I11" s="71"/>
      <c r="J11" s="71"/>
      <c r="K11" s="71"/>
      <c r="L11" s="71"/>
      <c r="M11" s="71"/>
      <c r="N11" s="71"/>
      <c r="O11" s="71"/>
      <c r="P11" s="71"/>
      <c r="Q11" s="71"/>
      <c r="R11" s="71"/>
      <c r="S11" s="71"/>
    </row>
    <row r="12" spans="1:35" ht="15" customHeight="1">
      <c r="P12" s="509" t="s">
        <v>88</v>
      </c>
      <c r="Q12" s="509"/>
      <c r="R12" s="509"/>
      <c r="S12" s="509"/>
      <c r="T12" s="509"/>
      <c r="U12" s="509"/>
      <c r="V12" s="504">
        <f>別記様式第0号!H11</f>
        <v>0</v>
      </c>
      <c r="W12" s="504"/>
      <c r="X12" s="504"/>
      <c r="Y12" s="504"/>
      <c r="Z12" s="504"/>
      <c r="AA12" s="504"/>
      <c r="AB12" s="504"/>
      <c r="AC12" s="504"/>
      <c r="AD12" s="504"/>
      <c r="AE12" s="504"/>
      <c r="AF12" s="504"/>
      <c r="AG12" s="504"/>
      <c r="AH12" s="504"/>
      <c r="AI12" s="504"/>
    </row>
    <row r="13" spans="1:35" ht="11.25" customHeight="1"/>
    <row r="14" spans="1:35" ht="15" customHeight="1">
      <c r="A14" s="554" t="s">
        <v>275</v>
      </c>
      <c r="B14" s="555"/>
      <c r="C14" s="502" t="s">
        <v>276</v>
      </c>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row>
    <row r="15" spans="1:35" ht="15" customHeight="1">
      <c r="A15" s="556"/>
      <c r="B15" s="557"/>
      <c r="C15" s="502"/>
      <c r="D15" s="502"/>
      <c r="E15" s="502"/>
      <c r="F15" s="502"/>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row>
    <row r="16" spans="1:35" ht="15" customHeight="1">
      <c r="A16" s="556"/>
      <c r="B16" s="557"/>
      <c r="C16" s="502" t="s">
        <v>277</v>
      </c>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2"/>
      <c r="AH16" s="502"/>
      <c r="AI16" s="502"/>
    </row>
    <row r="17" spans="1:35" ht="15" customHeight="1">
      <c r="A17" s="556"/>
      <c r="B17" s="557"/>
      <c r="C17" s="502"/>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502"/>
      <c r="AB17" s="502"/>
      <c r="AC17" s="502"/>
      <c r="AD17" s="502"/>
      <c r="AE17" s="502"/>
      <c r="AF17" s="502"/>
      <c r="AG17" s="502"/>
      <c r="AH17" s="502"/>
      <c r="AI17" s="502"/>
    </row>
    <row r="18" spans="1:35" ht="15" customHeight="1">
      <c r="A18" s="556"/>
      <c r="B18" s="557"/>
      <c r="C18" s="502" t="s">
        <v>278</v>
      </c>
      <c r="D18" s="502"/>
      <c r="E18" s="502"/>
      <c r="F18" s="502"/>
      <c r="G18" s="502"/>
      <c r="H18" s="502"/>
      <c r="I18" s="502"/>
      <c r="J18" s="502"/>
      <c r="K18" s="502"/>
      <c r="L18" s="502"/>
      <c r="M18" s="502" t="s">
        <v>280</v>
      </c>
      <c r="N18" s="502"/>
      <c r="O18" s="502"/>
      <c r="P18" s="502"/>
      <c r="Q18" s="502"/>
      <c r="R18" s="502"/>
      <c r="S18" s="502"/>
      <c r="T18" s="502"/>
      <c r="U18" s="502"/>
      <c r="V18" s="502"/>
      <c r="W18" s="502"/>
      <c r="X18" s="502"/>
      <c r="Y18" s="502"/>
      <c r="Z18" s="502"/>
      <c r="AA18" s="502"/>
      <c r="AB18" s="502"/>
      <c r="AC18" s="502"/>
      <c r="AD18" s="502"/>
      <c r="AE18" s="502"/>
      <c r="AF18" s="502"/>
      <c r="AG18" s="502"/>
      <c r="AH18" s="502"/>
      <c r="AI18" s="502"/>
    </row>
    <row r="19" spans="1:35" ht="15" customHeight="1">
      <c r="A19" s="556"/>
      <c r="B19" s="557"/>
      <c r="C19" s="502"/>
      <c r="D19" s="502"/>
      <c r="E19" s="502"/>
      <c r="F19" s="502"/>
      <c r="G19" s="502"/>
      <c r="H19" s="502"/>
      <c r="I19" s="502"/>
      <c r="J19" s="502"/>
      <c r="K19" s="502"/>
      <c r="L19" s="502"/>
      <c r="M19" s="502"/>
      <c r="N19" s="502"/>
      <c r="O19" s="502"/>
      <c r="P19" s="502"/>
      <c r="Q19" s="502"/>
      <c r="R19" s="502"/>
      <c r="S19" s="502"/>
      <c r="T19" s="502"/>
      <c r="U19" s="502"/>
      <c r="V19" s="502"/>
      <c r="W19" s="502"/>
      <c r="X19" s="502"/>
      <c r="Y19" s="502"/>
      <c r="Z19" s="502"/>
      <c r="AA19" s="502"/>
      <c r="AB19" s="502"/>
      <c r="AC19" s="502"/>
      <c r="AD19" s="502"/>
      <c r="AE19" s="502"/>
      <c r="AF19" s="502"/>
      <c r="AG19" s="502"/>
      <c r="AH19" s="502"/>
      <c r="AI19" s="502"/>
    </row>
    <row r="20" spans="1:35" ht="15" customHeight="1">
      <c r="A20" s="556"/>
      <c r="B20" s="557"/>
      <c r="C20" s="502" t="s">
        <v>279</v>
      </c>
      <c r="D20" s="502"/>
      <c r="E20" s="502"/>
      <c r="F20" s="502"/>
      <c r="G20" s="502"/>
      <c r="H20" s="502"/>
      <c r="I20" s="502"/>
      <c r="J20" s="502"/>
      <c r="K20" s="502"/>
      <c r="L20" s="502"/>
      <c r="M20" s="502" t="s">
        <v>281</v>
      </c>
      <c r="N20" s="502"/>
      <c r="O20" s="502"/>
      <c r="P20" s="502"/>
      <c r="Q20" s="502"/>
      <c r="R20" s="502"/>
      <c r="S20" s="502"/>
      <c r="T20" s="502"/>
      <c r="U20" s="502"/>
      <c r="V20" s="502"/>
      <c r="W20" s="502"/>
      <c r="X20" s="502"/>
      <c r="Y20" s="502"/>
      <c r="Z20" s="502"/>
      <c r="AA20" s="502"/>
      <c r="AB20" s="502"/>
      <c r="AC20" s="502"/>
      <c r="AD20" s="502"/>
      <c r="AE20" s="502"/>
      <c r="AF20" s="502"/>
      <c r="AG20" s="502"/>
      <c r="AH20" s="502"/>
      <c r="AI20" s="502"/>
    </row>
    <row r="21" spans="1:35" ht="15" customHeight="1">
      <c r="A21" s="558"/>
      <c r="B21" s="559"/>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row>
    <row r="22" spans="1: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ht="18.75" customHeight="1">
      <c r="A23" s="72" t="s">
        <v>103</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ht="18.75" customHeight="1">
      <c r="A24" s="74" t="s">
        <v>215</v>
      </c>
      <c r="B24" s="72" t="s">
        <v>284</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5"/>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4" t="s">
        <v>216</v>
      </c>
      <c r="B26" s="72" t="s">
        <v>285</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5"/>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4" t="s">
        <v>217</v>
      </c>
      <c r="B28" s="72" t="s">
        <v>282</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5"/>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218</v>
      </c>
      <c r="B30" s="72" t="s">
        <v>283</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5"/>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219</v>
      </c>
      <c r="B32" s="72" t="s">
        <v>668</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2" t="s">
        <v>657</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sheetData>
  <mergeCells count="23">
    <mergeCell ref="V12:AI12"/>
    <mergeCell ref="B6:E6"/>
    <mergeCell ref="F6:S6"/>
    <mergeCell ref="B7:E7"/>
    <mergeCell ref="F7:S7"/>
    <mergeCell ref="B8:E8"/>
    <mergeCell ref="F8:S8"/>
    <mergeCell ref="A3:AI3"/>
    <mergeCell ref="A4:AI4"/>
    <mergeCell ref="A14:B21"/>
    <mergeCell ref="C14:L15"/>
    <mergeCell ref="M14:AI15"/>
    <mergeCell ref="C16:L17"/>
    <mergeCell ref="M16:AI17"/>
    <mergeCell ref="C18:L19"/>
    <mergeCell ref="M18:AI19"/>
    <mergeCell ref="C20:L21"/>
    <mergeCell ref="M20:AI21"/>
    <mergeCell ref="B9:E9"/>
    <mergeCell ref="F9:S9"/>
    <mergeCell ref="B10:E10"/>
    <mergeCell ref="F10:S10"/>
    <mergeCell ref="P12:U12"/>
  </mergeCells>
  <phoneticPr fontId="5"/>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J58"/>
  <sheetViews>
    <sheetView view="pageBreakPreview" zoomScaleNormal="100" zoomScaleSheetLayoutView="100" workbookViewId="0">
      <selection activeCell="N24" sqref="N24:AJ28"/>
    </sheetView>
  </sheetViews>
  <sheetFormatPr defaultRowHeight="13.5"/>
  <cols>
    <col min="1" max="36" width="2.5" style="69" customWidth="1"/>
    <col min="37" max="258" width="9" style="69"/>
    <col min="259" max="292" width="2.5" style="69" customWidth="1"/>
    <col min="293" max="514" width="9" style="69"/>
    <col min="515" max="548" width="2.5" style="69" customWidth="1"/>
    <col min="549" max="770" width="9" style="69"/>
    <col min="771" max="804" width="2.5" style="69" customWidth="1"/>
    <col min="805" max="1026" width="9" style="69"/>
    <col min="1027" max="1060" width="2.5" style="69" customWidth="1"/>
    <col min="1061" max="1282" width="9" style="69"/>
    <col min="1283" max="1316" width="2.5" style="69" customWidth="1"/>
    <col min="1317" max="1538" width="9" style="69"/>
    <col min="1539" max="1572" width="2.5" style="69" customWidth="1"/>
    <col min="1573" max="1794" width="9" style="69"/>
    <col min="1795" max="1828" width="2.5" style="69" customWidth="1"/>
    <col min="1829" max="2050" width="9" style="69"/>
    <col min="2051" max="2084" width="2.5" style="69" customWidth="1"/>
    <col min="2085" max="2306" width="9" style="69"/>
    <col min="2307" max="2340" width="2.5" style="69" customWidth="1"/>
    <col min="2341" max="2562" width="9" style="69"/>
    <col min="2563" max="2596" width="2.5" style="69" customWidth="1"/>
    <col min="2597" max="2818" width="9" style="69"/>
    <col min="2819" max="2852" width="2.5" style="69" customWidth="1"/>
    <col min="2853" max="3074" width="9" style="69"/>
    <col min="3075" max="3108" width="2.5" style="69" customWidth="1"/>
    <col min="3109" max="3330" width="9" style="69"/>
    <col min="3331" max="3364" width="2.5" style="69" customWidth="1"/>
    <col min="3365" max="3586" width="9" style="69"/>
    <col min="3587" max="3620" width="2.5" style="69" customWidth="1"/>
    <col min="3621" max="3842" width="9" style="69"/>
    <col min="3843" max="3876" width="2.5" style="69" customWidth="1"/>
    <col min="3877" max="4098" width="9" style="69"/>
    <col min="4099" max="4132" width="2.5" style="69" customWidth="1"/>
    <col min="4133" max="4354" width="9" style="69"/>
    <col min="4355" max="4388" width="2.5" style="69" customWidth="1"/>
    <col min="4389" max="4610" width="9" style="69"/>
    <col min="4611" max="4644" width="2.5" style="69" customWidth="1"/>
    <col min="4645" max="4866" width="9" style="69"/>
    <col min="4867" max="4900" width="2.5" style="69" customWidth="1"/>
    <col min="4901" max="5122" width="9" style="69"/>
    <col min="5123" max="5156" width="2.5" style="69" customWidth="1"/>
    <col min="5157" max="5378" width="9" style="69"/>
    <col min="5379" max="5412" width="2.5" style="69" customWidth="1"/>
    <col min="5413" max="5634" width="9" style="69"/>
    <col min="5635" max="5668" width="2.5" style="69" customWidth="1"/>
    <col min="5669" max="5890" width="9" style="69"/>
    <col min="5891" max="5924" width="2.5" style="69" customWidth="1"/>
    <col min="5925" max="6146" width="9" style="69"/>
    <col min="6147" max="6180" width="2.5" style="69" customWidth="1"/>
    <col min="6181" max="6402" width="9" style="69"/>
    <col min="6403" max="6436" width="2.5" style="69" customWidth="1"/>
    <col min="6437" max="6658" width="9" style="69"/>
    <col min="6659" max="6692" width="2.5" style="69" customWidth="1"/>
    <col min="6693" max="6914" width="9" style="69"/>
    <col min="6915" max="6948" width="2.5" style="69" customWidth="1"/>
    <col min="6949" max="7170" width="9" style="69"/>
    <col min="7171" max="7204" width="2.5" style="69" customWidth="1"/>
    <col min="7205" max="7426" width="9" style="69"/>
    <col min="7427" max="7460" width="2.5" style="69" customWidth="1"/>
    <col min="7461" max="7682" width="9" style="69"/>
    <col min="7683" max="7716" width="2.5" style="69" customWidth="1"/>
    <col min="7717" max="7938" width="9" style="69"/>
    <col min="7939" max="7972" width="2.5" style="69" customWidth="1"/>
    <col min="7973" max="8194" width="9" style="69"/>
    <col min="8195" max="8228" width="2.5" style="69" customWidth="1"/>
    <col min="8229" max="8450" width="9" style="69"/>
    <col min="8451" max="8484" width="2.5" style="69" customWidth="1"/>
    <col min="8485" max="8706" width="9" style="69"/>
    <col min="8707" max="8740" width="2.5" style="69" customWidth="1"/>
    <col min="8741" max="8962" width="9" style="69"/>
    <col min="8963" max="8996" width="2.5" style="69" customWidth="1"/>
    <col min="8997" max="9218" width="9" style="69"/>
    <col min="9219" max="9252" width="2.5" style="69" customWidth="1"/>
    <col min="9253" max="9474" width="9" style="69"/>
    <col min="9475" max="9508" width="2.5" style="69" customWidth="1"/>
    <col min="9509" max="9730" width="9" style="69"/>
    <col min="9731" max="9764" width="2.5" style="69" customWidth="1"/>
    <col min="9765" max="9986" width="9" style="69"/>
    <col min="9987" max="10020" width="2.5" style="69" customWidth="1"/>
    <col min="10021" max="10242" width="9" style="69"/>
    <col min="10243" max="10276" width="2.5" style="69" customWidth="1"/>
    <col min="10277" max="10498" width="9" style="69"/>
    <col min="10499" max="10532" width="2.5" style="69" customWidth="1"/>
    <col min="10533" max="10754" width="9" style="69"/>
    <col min="10755" max="10788" width="2.5" style="69" customWidth="1"/>
    <col min="10789" max="11010" width="9" style="69"/>
    <col min="11011" max="11044" width="2.5" style="69" customWidth="1"/>
    <col min="11045" max="11266" width="9" style="69"/>
    <col min="11267" max="11300" width="2.5" style="69" customWidth="1"/>
    <col min="11301" max="11522" width="9" style="69"/>
    <col min="11523" max="11556" width="2.5" style="69" customWidth="1"/>
    <col min="11557" max="11778" width="9" style="69"/>
    <col min="11779" max="11812" width="2.5" style="69" customWidth="1"/>
    <col min="11813" max="12034" width="9" style="69"/>
    <col min="12035" max="12068" width="2.5" style="69" customWidth="1"/>
    <col min="12069" max="12290" width="9" style="69"/>
    <col min="12291" max="12324" width="2.5" style="69" customWidth="1"/>
    <col min="12325" max="12546" width="9" style="69"/>
    <col min="12547" max="12580" width="2.5" style="69" customWidth="1"/>
    <col min="12581" max="12802" width="9" style="69"/>
    <col min="12803" max="12836" width="2.5" style="69" customWidth="1"/>
    <col min="12837" max="13058" width="9" style="69"/>
    <col min="13059" max="13092" width="2.5" style="69" customWidth="1"/>
    <col min="13093" max="13314" width="9" style="69"/>
    <col min="13315" max="13348" width="2.5" style="69" customWidth="1"/>
    <col min="13349" max="13570" width="9" style="69"/>
    <col min="13571" max="13604" width="2.5" style="69" customWidth="1"/>
    <col min="13605" max="13826" width="9" style="69"/>
    <col min="13827" max="13860" width="2.5" style="69" customWidth="1"/>
    <col min="13861" max="14082" width="9" style="69"/>
    <col min="14083" max="14116" width="2.5" style="69" customWidth="1"/>
    <col min="14117" max="14338" width="9" style="69"/>
    <col min="14339" max="14372" width="2.5" style="69" customWidth="1"/>
    <col min="14373" max="14594" width="9" style="69"/>
    <col min="14595" max="14628" width="2.5" style="69" customWidth="1"/>
    <col min="14629" max="14850" width="9" style="69"/>
    <col min="14851" max="14884" width="2.5" style="69" customWidth="1"/>
    <col min="14885" max="15106" width="9" style="69"/>
    <col min="15107" max="15140" width="2.5" style="69" customWidth="1"/>
    <col min="15141" max="15362" width="9" style="69"/>
    <col min="15363" max="15396" width="2.5" style="69" customWidth="1"/>
    <col min="15397" max="15618" width="9" style="69"/>
    <col min="15619" max="15652" width="2.5" style="69" customWidth="1"/>
    <col min="15653" max="15874" width="9" style="69"/>
    <col min="15875" max="15908" width="2.5" style="69" customWidth="1"/>
    <col min="15909" max="16130" width="9" style="69"/>
    <col min="16131" max="16164" width="2.5" style="69" customWidth="1"/>
    <col min="16165" max="16384" width="9" style="69"/>
  </cols>
  <sheetData>
    <row r="1" spans="1:36" ht="15" customHeight="1">
      <c r="A1" s="69" t="s">
        <v>320</v>
      </c>
    </row>
    <row r="2" spans="1:36" ht="7.5" customHeight="1"/>
    <row r="3" spans="1:36" ht="15" customHeight="1">
      <c r="A3" s="492" t="s">
        <v>321</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row>
    <row r="4" spans="1:36" ht="7.5" customHeight="1"/>
    <row r="5" spans="1:36" ht="15" customHeight="1">
      <c r="B5" s="505" t="s">
        <v>83</v>
      </c>
      <c r="C5" s="505"/>
      <c r="D5" s="505"/>
      <c r="E5" s="505"/>
      <c r="F5" s="506">
        <f>別記様式第0号!G27</f>
        <v>0</v>
      </c>
      <c r="G5" s="506"/>
      <c r="H5" s="506"/>
      <c r="I5" s="506"/>
      <c r="J5" s="506"/>
      <c r="K5" s="506"/>
      <c r="L5" s="506"/>
      <c r="M5" s="506"/>
      <c r="N5" s="506"/>
      <c r="O5" s="506"/>
      <c r="P5" s="506"/>
      <c r="Q5" s="506"/>
      <c r="R5" s="506"/>
      <c r="S5" s="506"/>
    </row>
    <row r="6" spans="1:36" ht="15" customHeight="1">
      <c r="B6" s="507" t="s">
        <v>84</v>
      </c>
      <c r="C6" s="507"/>
      <c r="D6" s="507"/>
      <c r="E6" s="507"/>
      <c r="F6" s="508">
        <f>別記様式第0号!G30</f>
        <v>0</v>
      </c>
      <c r="G6" s="508"/>
      <c r="H6" s="508"/>
      <c r="I6" s="508"/>
      <c r="J6" s="508"/>
      <c r="K6" s="508"/>
      <c r="L6" s="508"/>
      <c r="M6" s="508"/>
      <c r="N6" s="508"/>
      <c r="O6" s="508"/>
      <c r="P6" s="508"/>
      <c r="Q6" s="508"/>
      <c r="R6" s="508"/>
      <c r="S6" s="508"/>
    </row>
    <row r="7" spans="1:36" ht="15" customHeight="1">
      <c r="B7" s="507" t="s">
        <v>85</v>
      </c>
      <c r="C7" s="507"/>
      <c r="D7" s="507"/>
      <c r="E7" s="507"/>
      <c r="F7" s="508">
        <f>別記様式第0号!G33</f>
        <v>0</v>
      </c>
      <c r="G7" s="508"/>
      <c r="H7" s="508"/>
      <c r="I7" s="508"/>
      <c r="J7" s="508"/>
      <c r="K7" s="508"/>
      <c r="L7" s="508"/>
      <c r="M7" s="508"/>
      <c r="N7" s="508"/>
      <c r="O7" s="508"/>
      <c r="P7" s="508"/>
      <c r="Q7" s="508"/>
      <c r="R7" s="508"/>
      <c r="S7" s="508"/>
    </row>
    <row r="8" spans="1:36" ht="15" customHeight="1">
      <c r="B8" s="507" t="s">
        <v>86</v>
      </c>
      <c r="C8" s="507"/>
      <c r="D8" s="507"/>
      <c r="E8" s="507"/>
      <c r="F8" s="508">
        <f>別記様式第0号!G36</f>
        <v>0</v>
      </c>
      <c r="G8" s="508"/>
      <c r="H8" s="508"/>
      <c r="I8" s="508"/>
      <c r="J8" s="508"/>
      <c r="K8" s="508"/>
      <c r="L8" s="508"/>
      <c r="M8" s="508"/>
      <c r="N8" s="508"/>
      <c r="O8" s="508"/>
      <c r="P8" s="508"/>
      <c r="Q8" s="508"/>
      <c r="R8" s="508"/>
      <c r="S8" s="508"/>
    </row>
    <row r="9" spans="1:36" ht="15" customHeight="1">
      <c r="B9" s="507" t="s">
        <v>87</v>
      </c>
      <c r="C9" s="507"/>
      <c r="D9" s="507"/>
      <c r="E9" s="507"/>
      <c r="F9" s="508">
        <f>別記様式第0号!G39</f>
        <v>0</v>
      </c>
      <c r="G9" s="508"/>
      <c r="H9" s="508"/>
      <c r="I9" s="508"/>
      <c r="J9" s="508"/>
      <c r="K9" s="508"/>
      <c r="L9" s="508"/>
      <c r="M9" s="508"/>
      <c r="N9" s="508"/>
      <c r="O9" s="508"/>
      <c r="P9" s="508"/>
      <c r="Q9" s="508"/>
      <c r="R9" s="508"/>
      <c r="S9" s="508"/>
    </row>
    <row r="10" spans="1:36" ht="15" customHeight="1">
      <c r="B10" s="70"/>
      <c r="C10" s="70"/>
      <c r="D10" s="70"/>
      <c r="E10" s="70"/>
      <c r="F10" s="71"/>
      <c r="G10" s="71"/>
      <c r="H10" s="71"/>
      <c r="I10" s="71"/>
      <c r="J10" s="71"/>
      <c r="K10" s="71"/>
      <c r="L10" s="71"/>
      <c r="M10" s="71"/>
      <c r="N10" s="71"/>
      <c r="O10" s="71"/>
      <c r="P10" s="71"/>
      <c r="Q10" s="71"/>
      <c r="R10" s="71"/>
      <c r="S10" s="71"/>
    </row>
    <row r="11" spans="1:36" ht="15" customHeight="1">
      <c r="P11" s="509" t="s">
        <v>88</v>
      </c>
      <c r="Q11" s="509"/>
      <c r="R11" s="509"/>
      <c r="S11" s="509"/>
      <c r="T11" s="509"/>
      <c r="U11" s="509"/>
      <c r="V11" s="504">
        <f>別記様式第0号!H11</f>
        <v>0</v>
      </c>
      <c r="W11" s="504"/>
      <c r="X11" s="504"/>
      <c r="Y11" s="504"/>
      <c r="Z11" s="504"/>
      <c r="AA11" s="504"/>
      <c r="AB11" s="504"/>
      <c r="AC11" s="504"/>
      <c r="AD11" s="504"/>
      <c r="AE11" s="504"/>
      <c r="AF11" s="504"/>
      <c r="AG11" s="504"/>
      <c r="AH11" s="504"/>
      <c r="AI11" s="504"/>
      <c r="AJ11" s="504"/>
    </row>
    <row r="12" spans="1:36" ht="11.25" customHeight="1"/>
    <row r="13" spans="1:36">
      <c r="A13" s="502" t="s">
        <v>286</v>
      </c>
      <c r="B13" s="502"/>
      <c r="C13" s="502"/>
      <c r="D13" s="502"/>
      <c r="E13" s="502"/>
      <c r="F13" s="502"/>
      <c r="G13" s="502"/>
      <c r="H13" s="502"/>
      <c r="I13" s="502"/>
      <c r="J13" s="502"/>
      <c r="K13" s="502"/>
      <c r="L13" s="502"/>
      <c r="M13" s="502"/>
      <c r="N13" s="502" t="s">
        <v>287</v>
      </c>
      <c r="O13" s="502"/>
      <c r="P13" s="502"/>
      <c r="Q13" s="502"/>
      <c r="R13" s="502"/>
      <c r="S13" s="502"/>
      <c r="T13" s="502"/>
      <c r="U13" s="502"/>
      <c r="V13" s="502"/>
      <c r="W13" s="502"/>
      <c r="X13" s="502"/>
      <c r="Y13" s="502"/>
      <c r="Z13" s="502"/>
      <c r="AA13" s="502"/>
      <c r="AB13" s="502"/>
      <c r="AC13" s="502"/>
      <c r="AD13" s="502"/>
      <c r="AE13" s="502"/>
      <c r="AF13" s="502"/>
      <c r="AG13" s="502"/>
      <c r="AH13" s="502"/>
      <c r="AI13" s="502"/>
      <c r="AJ13" s="502"/>
    </row>
    <row r="14" spans="1:36">
      <c r="A14" s="502"/>
      <c r="B14" s="502"/>
      <c r="C14" s="502"/>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c r="AJ14" s="502"/>
    </row>
    <row r="15" spans="1:36" ht="14.25" customHeight="1">
      <c r="A15" s="502"/>
      <c r="B15" s="502"/>
      <c r="C15" s="592" t="s">
        <v>288</v>
      </c>
      <c r="D15" s="592"/>
      <c r="E15" s="592"/>
      <c r="F15" s="592"/>
      <c r="G15" s="592"/>
      <c r="H15" s="592"/>
      <c r="I15" s="592"/>
      <c r="J15" s="592"/>
      <c r="K15" s="592"/>
      <c r="L15" s="592"/>
      <c r="M15" s="592"/>
      <c r="N15" s="594" t="s">
        <v>662</v>
      </c>
      <c r="O15" s="594"/>
      <c r="P15" s="593"/>
      <c r="Q15" s="593"/>
      <c r="R15" s="593"/>
      <c r="S15" s="593"/>
      <c r="T15" s="593"/>
      <c r="U15" s="593"/>
      <c r="V15" s="593"/>
      <c r="W15" s="593"/>
      <c r="X15" s="593"/>
      <c r="Y15" s="593"/>
      <c r="Z15" s="593"/>
      <c r="AA15" s="593"/>
      <c r="AB15" s="593"/>
      <c r="AC15" s="593"/>
      <c r="AD15" s="593"/>
      <c r="AE15" s="593"/>
      <c r="AF15" s="593"/>
      <c r="AG15" s="593"/>
      <c r="AH15" s="593"/>
      <c r="AI15" s="593"/>
      <c r="AJ15" s="593"/>
    </row>
    <row r="16" spans="1:36" ht="14.25" customHeight="1">
      <c r="A16" s="502"/>
      <c r="B16" s="502"/>
      <c r="C16" s="592"/>
      <c r="D16" s="592"/>
      <c r="E16" s="592"/>
      <c r="F16" s="592"/>
      <c r="G16" s="592"/>
      <c r="H16" s="592"/>
      <c r="I16" s="592"/>
      <c r="J16" s="592"/>
      <c r="K16" s="592"/>
      <c r="L16" s="592"/>
      <c r="M16" s="592"/>
      <c r="N16" s="593"/>
      <c r="O16" s="593"/>
      <c r="P16" s="593"/>
      <c r="Q16" s="593"/>
      <c r="R16" s="593"/>
      <c r="S16" s="593"/>
      <c r="T16" s="593"/>
      <c r="U16" s="593"/>
      <c r="V16" s="593"/>
      <c r="W16" s="593"/>
      <c r="X16" s="593"/>
      <c r="Y16" s="593"/>
      <c r="Z16" s="593"/>
      <c r="AA16" s="593"/>
      <c r="AB16" s="593"/>
      <c r="AC16" s="593"/>
      <c r="AD16" s="593"/>
      <c r="AE16" s="593"/>
      <c r="AF16" s="593"/>
      <c r="AG16" s="593"/>
      <c r="AH16" s="593"/>
      <c r="AI16" s="593"/>
      <c r="AJ16" s="593"/>
    </row>
    <row r="17" spans="1:36" ht="14.25" customHeight="1">
      <c r="A17" s="502"/>
      <c r="B17" s="502"/>
      <c r="C17" s="592"/>
      <c r="D17" s="592"/>
      <c r="E17" s="592"/>
      <c r="F17" s="592"/>
      <c r="G17" s="592"/>
      <c r="H17" s="592"/>
      <c r="I17" s="592"/>
      <c r="J17" s="592"/>
      <c r="K17" s="592"/>
      <c r="L17" s="592"/>
      <c r="M17" s="592"/>
      <c r="N17" s="593"/>
      <c r="O17" s="593"/>
      <c r="P17" s="593"/>
      <c r="Q17" s="593"/>
      <c r="R17" s="593"/>
      <c r="S17" s="593"/>
      <c r="T17" s="593"/>
      <c r="U17" s="593"/>
      <c r="V17" s="593"/>
      <c r="W17" s="593"/>
      <c r="X17" s="593"/>
      <c r="Y17" s="593"/>
      <c r="Z17" s="593"/>
      <c r="AA17" s="593"/>
      <c r="AB17" s="593"/>
      <c r="AC17" s="593"/>
      <c r="AD17" s="593"/>
      <c r="AE17" s="593"/>
      <c r="AF17" s="593"/>
      <c r="AG17" s="593"/>
      <c r="AH17" s="593"/>
      <c r="AI17" s="593"/>
      <c r="AJ17" s="593"/>
    </row>
    <row r="18" spans="1:36" ht="14.25" customHeight="1">
      <c r="A18" s="502"/>
      <c r="B18" s="502"/>
      <c r="C18" s="592"/>
      <c r="D18" s="592"/>
      <c r="E18" s="592"/>
      <c r="F18" s="592"/>
      <c r="G18" s="592"/>
      <c r="H18" s="592"/>
      <c r="I18" s="592"/>
      <c r="J18" s="592"/>
      <c r="K18" s="592"/>
      <c r="L18" s="592"/>
      <c r="M18" s="592"/>
      <c r="N18" s="593"/>
      <c r="O18" s="593"/>
      <c r="P18" s="593"/>
      <c r="Q18" s="593"/>
      <c r="R18" s="593"/>
      <c r="S18" s="593"/>
      <c r="T18" s="593"/>
      <c r="U18" s="593"/>
      <c r="V18" s="593"/>
      <c r="W18" s="593"/>
      <c r="X18" s="593"/>
      <c r="Y18" s="593"/>
      <c r="Z18" s="593"/>
      <c r="AA18" s="593"/>
      <c r="AB18" s="593"/>
      <c r="AC18" s="593"/>
      <c r="AD18" s="593"/>
      <c r="AE18" s="593"/>
      <c r="AF18" s="593"/>
      <c r="AG18" s="593"/>
      <c r="AH18" s="593"/>
      <c r="AI18" s="593"/>
      <c r="AJ18" s="593"/>
    </row>
    <row r="19" spans="1:36" ht="14.25" customHeight="1">
      <c r="A19" s="502"/>
      <c r="B19" s="502"/>
      <c r="C19" s="592"/>
      <c r="D19" s="592"/>
      <c r="E19" s="592"/>
      <c r="F19" s="592"/>
      <c r="G19" s="592"/>
      <c r="H19" s="592"/>
      <c r="I19" s="592"/>
      <c r="J19" s="592"/>
      <c r="K19" s="592"/>
      <c r="L19" s="592"/>
      <c r="M19" s="592"/>
      <c r="N19" s="593"/>
      <c r="O19" s="593"/>
      <c r="P19" s="593"/>
      <c r="Q19" s="593"/>
      <c r="R19" s="593"/>
      <c r="S19" s="593"/>
      <c r="T19" s="593"/>
      <c r="U19" s="593"/>
      <c r="V19" s="593"/>
      <c r="W19" s="593"/>
      <c r="X19" s="593"/>
      <c r="Y19" s="593"/>
      <c r="Z19" s="593"/>
      <c r="AA19" s="593"/>
      <c r="AB19" s="593"/>
      <c r="AC19" s="593"/>
      <c r="AD19" s="593"/>
      <c r="AE19" s="593"/>
      <c r="AF19" s="593"/>
      <c r="AG19" s="593"/>
      <c r="AH19" s="593"/>
      <c r="AI19" s="593"/>
      <c r="AJ19" s="593"/>
    </row>
    <row r="20" spans="1:36" ht="14.25" customHeight="1">
      <c r="A20" s="502"/>
      <c r="B20" s="502"/>
      <c r="C20" s="592"/>
      <c r="D20" s="592"/>
      <c r="E20" s="592"/>
      <c r="F20" s="592"/>
      <c r="G20" s="592"/>
      <c r="H20" s="592"/>
      <c r="I20" s="592"/>
      <c r="J20" s="592"/>
      <c r="K20" s="592"/>
      <c r="L20" s="592"/>
      <c r="M20" s="592"/>
      <c r="N20" s="593"/>
      <c r="O20" s="593"/>
      <c r="P20" s="593"/>
      <c r="Q20" s="593"/>
      <c r="R20" s="593"/>
      <c r="S20" s="593"/>
      <c r="T20" s="593"/>
      <c r="U20" s="593"/>
      <c r="V20" s="593"/>
      <c r="W20" s="593"/>
      <c r="X20" s="593"/>
      <c r="Y20" s="593"/>
      <c r="Z20" s="593"/>
      <c r="AA20" s="593"/>
      <c r="AB20" s="593"/>
      <c r="AC20" s="593"/>
      <c r="AD20" s="593"/>
      <c r="AE20" s="593"/>
      <c r="AF20" s="593"/>
      <c r="AG20" s="593"/>
      <c r="AH20" s="593"/>
      <c r="AI20" s="593"/>
      <c r="AJ20" s="593"/>
    </row>
    <row r="21" spans="1:36" ht="14.25" customHeight="1">
      <c r="A21" s="502"/>
      <c r="B21" s="502"/>
      <c r="C21" s="592"/>
      <c r="D21" s="592"/>
      <c r="E21" s="592"/>
      <c r="F21" s="592"/>
      <c r="G21" s="592"/>
      <c r="H21" s="592"/>
      <c r="I21" s="592"/>
      <c r="J21" s="592"/>
      <c r="K21" s="592"/>
      <c r="L21" s="592"/>
      <c r="M21" s="592"/>
      <c r="N21" s="593"/>
      <c r="O21" s="593"/>
      <c r="P21" s="593"/>
      <c r="Q21" s="593"/>
      <c r="R21" s="593"/>
      <c r="S21" s="593"/>
      <c r="T21" s="593"/>
      <c r="U21" s="593"/>
      <c r="V21" s="593"/>
      <c r="W21" s="593"/>
      <c r="X21" s="593"/>
      <c r="Y21" s="593"/>
      <c r="Z21" s="593"/>
      <c r="AA21" s="593"/>
      <c r="AB21" s="593"/>
      <c r="AC21" s="593"/>
      <c r="AD21" s="593"/>
      <c r="AE21" s="593"/>
      <c r="AF21" s="593"/>
      <c r="AG21" s="593"/>
      <c r="AH21" s="593"/>
      <c r="AI21" s="593"/>
      <c r="AJ21" s="593"/>
    </row>
    <row r="22" spans="1:36" ht="13.5" customHeight="1">
      <c r="A22" s="502"/>
      <c r="B22" s="502"/>
      <c r="C22" s="592" t="s">
        <v>289</v>
      </c>
      <c r="D22" s="592"/>
      <c r="E22" s="592"/>
      <c r="F22" s="592"/>
      <c r="G22" s="592"/>
      <c r="H22" s="592"/>
      <c r="I22" s="592"/>
      <c r="J22" s="592"/>
      <c r="K22" s="592"/>
      <c r="L22" s="592"/>
      <c r="M22" s="592"/>
      <c r="N22" s="593" t="s">
        <v>293</v>
      </c>
      <c r="O22" s="593"/>
      <c r="P22" s="593"/>
      <c r="Q22" s="593"/>
      <c r="R22" s="593"/>
      <c r="S22" s="593"/>
      <c r="T22" s="593"/>
      <c r="U22" s="593"/>
      <c r="V22" s="593"/>
      <c r="W22" s="593"/>
      <c r="X22" s="593"/>
      <c r="Y22" s="593"/>
      <c r="Z22" s="593"/>
      <c r="AA22" s="593"/>
      <c r="AB22" s="593"/>
      <c r="AC22" s="593"/>
      <c r="AD22" s="593"/>
      <c r="AE22" s="593"/>
      <c r="AF22" s="593"/>
      <c r="AG22" s="593"/>
      <c r="AH22" s="593"/>
      <c r="AI22" s="593"/>
      <c r="AJ22" s="593"/>
    </row>
    <row r="23" spans="1:36" ht="13.5" customHeight="1">
      <c r="A23" s="502"/>
      <c r="B23" s="502"/>
      <c r="C23" s="592"/>
      <c r="D23" s="592"/>
      <c r="E23" s="592"/>
      <c r="F23" s="592"/>
      <c r="G23" s="592"/>
      <c r="H23" s="592"/>
      <c r="I23" s="592"/>
      <c r="J23" s="592"/>
      <c r="K23" s="592"/>
      <c r="L23" s="592"/>
      <c r="M23" s="592"/>
      <c r="N23" s="593"/>
      <c r="O23" s="593"/>
      <c r="P23" s="593"/>
      <c r="Q23" s="593"/>
      <c r="R23" s="593"/>
      <c r="S23" s="593"/>
      <c r="T23" s="593"/>
      <c r="U23" s="593"/>
      <c r="V23" s="593"/>
      <c r="W23" s="593"/>
      <c r="X23" s="593"/>
      <c r="Y23" s="593"/>
      <c r="Z23" s="593"/>
      <c r="AA23" s="593"/>
      <c r="AB23" s="593"/>
      <c r="AC23" s="593"/>
      <c r="AD23" s="593"/>
      <c r="AE23" s="593"/>
      <c r="AF23" s="593"/>
      <c r="AG23" s="593"/>
      <c r="AH23" s="593"/>
      <c r="AI23" s="593"/>
      <c r="AJ23" s="593"/>
    </row>
    <row r="24" spans="1:36" ht="14.25" customHeight="1">
      <c r="A24" s="502"/>
      <c r="B24" s="502"/>
      <c r="C24" s="592" t="s">
        <v>290</v>
      </c>
      <c r="D24" s="592"/>
      <c r="E24" s="592"/>
      <c r="F24" s="592"/>
      <c r="G24" s="592"/>
      <c r="H24" s="592"/>
      <c r="I24" s="592"/>
      <c r="J24" s="592"/>
      <c r="K24" s="592"/>
      <c r="L24" s="592"/>
      <c r="M24" s="592"/>
      <c r="N24" s="594" t="s">
        <v>663</v>
      </c>
      <c r="O24" s="594"/>
      <c r="P24" s="593"/>
      <c r="Q24" s="593"/>
      <c r="R24" s="593"/>
      <c r="S24" s="593"/>
      <c r="T24" s="593"/>
      <c r="U24" s="593"/>
      <c r="V24" s="593"/>
      <c r="W24" s="593"/>
      <c r="X24" s="593"/>
      <c r="Y24" s="593"/>
      <c r="Z24" s="593"/>
      <c r="AA24" s="593"/>
      <c r="AB24" s="593"/>
      <c r="AC24" s="593"/>
      <c r="AD24" s="593"/>
      <c r="AE24" s="593"/>
      <c r="AF24" s="593"/>
      <c r="AG24" s="593"/>
      <c r="AH24" s="593"/>
      <c r="AI24" s="593"/>
      <c r="AJ24" s="593"/>
    </row>
    <row r="25" spans="1:36" ht="14.25" customHeight="1">
      <c r="A25" s="502"/>
      <c r="B25" s="502"/>
      <c r="C25" s="592"/>
      <c r="D25" s="592"/>
      <c r="E25" s="592"/>
      <c r="F25" s="592"/>
      <c r="G25" s="592"/>
      <c r="H25" s="592"/>
      <c r="I25" s="592"/>
      <c r="J25" s="592"/>
      <c r="K25" s="592"/>
      <c r="L25" s="592"/>
      <c r="M25" s="592"/>
      <c r="N25" s="593"/>
      <c r="O25" s="593"/>
      <c r="P25" s="593"/>
      <c r="Q25" s="593"/>
      <c r="R25" s="593"/>
      <c r="S25" s="593"/>
      <c r="T25" s="593"/>
      <c r="U25" s="593"/>
      <c r="V25" s="593"/>
      <c r="W25" s="593"/>
      <c r="X25" s="593"/>
      <c r="Y25" s="593"/>
      <c r="Z25" s="593"/>
      <c r="AA25" s="593"/>
      <c r="AB25" s="593"/>
      <c r="AC25" s="593"/>
      <c r="AD25" s="593"/>
      <c r="AE25" s="593"/>
      <c r="AF25" s="593"/>
      <c r="AG25" s="593"/>
      <c r="AH25" s="593"/>
      <c r="AI25" s="593"/>
      <c r="AJ25" s="593"/>
    </row>
    <row r="26" spans="1:36" ht="14.25" customHeight="1">
      <c r="A26" s="502"/>
      <c r="B26" s="502"/>
      <c r="C26" s="592"/>
      <c r="D26" s="592"/>
      <c r="E26" s="592"/>
      <c r="F26" s="592"/>
      <c r="G26" s="592"/>
      <c r="H26" s="592"/>
      <c r="I26" s="592"/>
      <c r="J26" s="592"/>
      <c r="K26" s="592"/>
      <c r="L26" s="592"/>
      <c r="M26" s="592"/>
      <c r="N26" s="593"/>
      <c r="O26" s="593"/>
      <c r="P26" s="593"/>
      <c r="Q26" s="593"/>
      <c r="R26" s="593"/>
      <c r="S26" s="593"/>
      <c r="T26" s="593"/>
      <c r="U26" s="593"/>
      <c r="V26" s="593"/>
      <c r="W26" s="593"/>
      <c r="X26" s="593"/>
      <c r="Y26" s="593"/>
      <c r="Z26" s="593"/>
      <c r="AA26" s="593"/>
      <c r="AB26" s="593"/>
      <c r="AC26" s="593"/>
      <c r="AD26" s="593"/>
      <c r="AE26" s="593"/>
      <c r="AF26" s="593"/>
      <c r="AG26" s="593"/>
      <c r="AH26" s="593"/>
      <c r="AI26" s="593"/>
      <c r="AJ26" s="593"/>
    </row>
    <row r="27" spans="1:36" ht="14.25" customHeight="1">
      <c r="A27" s="502"/>
      <c r="B27" s="502"/>
      <c r="C27" s="592"/>
      <c r="D27" s="592"/>
      <c r="E27" s="592"/>
      <c r="F27" s="592"/>
      <c r="G27" s="592"/>
      <c r="H27" s="592"/>
      <c r="I27" s="592"/>
      <c r="J27" s="592"/>
      <c r="K27" s="592"/>
      <c r="L27" s="592"/>
      <c r="M27" s="592"/>
      <c r="N27" s="593"/>
      <c r="O27" s="593"/>
      <c r="P27" s="593"/>
      <c r="Q27" s="593"/>
      <c r="R27" s="593"/>
      <c r="S27" s="593"/>
      <c r="T27" s="593"/>
      <c r="U27" s="593"/>
      <c r="V27" s="593"/>
      <c r="W27" s="593"/>
      <c r="X27" s="593"/>
      <c r="Y27" s="593"/>
      <c r="Z27" s="593"/>
      <c r="AA27" s="593"/>
      <c r="AB27" s="593"/>
      <c r="AC27" s="593"/>
      <c r="AD27" s="593"/>
      <c r="AE27" s="593"/>
      <c r="AF27" s="593"/>
      <c r="AG27" s="593"/>
      <c r="AH27" s="593"/>
      <c r="AI27" s="593"/>
      <c r="AJ27" s="593"/>
    </row>
    <row r="28" spans="1:36" ht="14.25" customHeight="1">
      <c r="A28" s="502"/>
      <c r="B28" s="502"/>
      <c r="C28" s="592"/>
      <c r="D28" s="592"/>
      <c r="E28" s="592"/>
      <c r="F28" s="592"/>
      <c r="G28" s="592"/>
      <c r="H28" s="592"/>
      <c r="I28" s="592"/>
      <c r="J28" s="592"/>
      <c r="K28" s="592"/>
      <c r="L28" s="592"/>
      <c r="M28" s="592"/>
      <c r="N28" s="593"/>
      <c r="O28" s="593"/>
      <c r="P28" s="593"/>
      <c r="Q28" s="593"/>
      <c r="R28" s="593"/>
      <c r="S28" s="593"/>
      <c r="T28" s="593"/>
      <c r="U28" s="593"/>
      <c r="V28" s="593"/>
      <c r="W28" s="593"/>
      <c r="X28" s="593"/>
      <c r="Y28" s="593"/>
      <c r="Z28" s="593"/>
      <c r="AA28" s="593"/>
      <c r="AB28" s="593"/>
      <c r="AC28" s="593"/>
      <c r="AD28" s="593"/>
      <c r="AE28" s="593"/>
      <c r="AF28" s="593"/>
      <c r="AG28" s="593"/>
      <c r="AH28" s="593"/>
      <c r="AI28" s="593"/>
      <c r="AJ28" s="593"/>
    </row>
    <row r="29" spans="1:36" ht="14.25" customHeight="1">
      <c r="A29" s="502"/>
      <c r="B29" s="502"/>
      <c r="C29" s="592" t="s">
        <v>291</v>
      </c>
      <c r="D29" s="592"/>
      <c r="E29" s="592"/>
      <c r="F29" s="592"/>
      <c r="G29" s="592"/>
      <c r="H29" s="592"/>
      <c r="I29" s="592"/>
      <c r="J29" s="592"/>
      <c r="K29" s="592"/>
      <c r="L29" s="592"/>
      <c r="M29" s="592"/>
      <c r="N29" s="594" t="s">
        <v>661</v>
      </c>
      <c r="O29" s="594"/>
      <c r="P29" s="593"/>
      <c r="Q29" s="593"/>
      <c r="R29" s="593"/>
      <c r="S29" s="593"/>
      <c r="T29" s="593"/>
      <c r="U29" s="593"/>
      <c r="V29" s="593"/>
      <c r="W29" s="593"/>
      <c r="X29" s="593"/>
      <c r="Y29" s="593"/>
      <c r="Z29" s="593"/>
      <c r="AA29" s="593"/>
      <c r="AB29" s="593"/>
      <c r="AC29" s="593"/>
      <c r="AD29" s="593"/>
      <c r="AE29" s="593"/>
      <c r="AF29" s="593"/>
      <c r="AG29" s="593"/>
      <c r="AH29" s="593"/>
      <c r="AI29" s="593"/>
      <c r="AJ29" s="593"/>
    </row>
    <row r="30" spans="1:36" ht="14.25" customHeight="1">
      <c r="A30" s="502"/>
      <c r="B30" s="502"/>
      <c r="C30" s="592"/>
      <c r="D30" s="592"/>
      <c r="E30" s="592"/>
      <c r="F30" s="592"/>
      <c r="G30" s="592"/>
      <c r="H30" s="592"/>
      <c r="I30" s="592"/>
      <c r="J30" s="592"/>
      <c r="K30" s="592"/>
      <c r="L30" s="592"/>
      <c r="M30" s="592"/>
      <c r="N30" s="593"/>
      <c r="O30" s="593"/>
      <c r="P30" s="593"/>
      <c r="Q30" s="593"/>
      <c r="R30" s="593"/>
      <c r="S30" s="593"/>
      <c r="T30" s="593"/>
      <c r="U30" s="593"/>
      <c r="V30" s="593"/>
      <c r="W30" s="593"/>
      <c r="X30" s="593"/>
      <c r="Y30" s="593"/>
      <c r="Z30" s="593"/>
      <c r="AA30" s="593"/>
      <c r="AB30" s="593"/>
      <c r="AC30" s="593"/>
      <c r="AD30" s="593"/>
      <c r="AE30" s="593"/>
      <c r="AF30" s="593"/>
      <c r="AG30" s="593"/>
      <c r="AH30" s="593"/>
      <c r="AI30" s="593"/>
      <c r="AJ30" s="593"/>
    </row>
    <row r="31" spans="1:36" ht="14.25" customHeight="1">
      <c r="A31" s="502"/>
      <c r="B31" s="502"/>
      <c r="C31" s="592"/>
      <c r="D31" s="592"/>
      <c r="E31" s="592"/>
      <c r="F31" s="592"/>
      <c r="G31" s="592"/>
      <c r="H31" s="592"/>
      <c r="I31" s="592"/>
      <c r="J31" s="592"/>
      <c r="K31" s="592"/>
      <c r="L31" s="592"/>
      <c r="M31" s="592"/>
      <c r="N31" s="593"/>
      <c r="O31" s="593"/>
      <c r="P31" s="593"/>
      <c r="Q31" s="593"/>
      <c r="R31" s="593"/>
      <c r="S31" s="593"/>
      <c r="T31" s="593"/>
      <c r="U31" s="593"/>
      <c r="V31" s="593"/>
      <c r="W31" s="593"/>
      <c r="X31" s="593"/>
      <c r="Y31" s="593"/>
      <c r="Z31" s="593"/>
      <c r="AA31" s="593"/>
      <c r="AB31" s="593"/>
      <c r="AC31" s="593"/>
      <c r="AD31" s="593"/>
      <c r="AE31" s="593"/>
      <c r="AF31" s="593"/>
      <c r="AG31" s="593"/>
      <c r="AH31" s="593"/>
      <c r="AI31" s="593"/>
      <c r="AJ31" s="593"/>
    </row>
    <row r="32" spans="1:36" ht="14.25" customHeight="1">
      <c r="A32" s="502"/>
      <c r="B32" s="502"/>
      <c r="C32" s="592"/>
      <c r="D32" s="592"/>
      <c r="E32" s="592"/>
      <c r="F32" s="592"/>
      <c r="G32" s="592"/>
      <c r="H32" s="592"/>
      <c r="I32" s="592"/>
      <c r="J32" s="592"/>
      <c r="K32" s="592"/>
      <c r="L32" s="592"/>
      <c r="M32" s="592"/>
      <c r="N32" s="593"/>
      <c r="O32" s="593"/>
      <c r="P32" s="593"/>
      <c r="Q32" s="593"/>
      <c r="R32" s="593"/>
      <c r="S32" s="593"/>
      <c r="T32" s="593"/>
      <c r="U32" s="593"/>
      <c r="V32" s="593"/>
      <c r="W32" s="593"/>
      <c r="X32" s="593"/>
      <c r="Y32" s="593"/>
      <c r="Z32" s="593"/>
      <c r="AA32" s="593"/>
      <c r="AB32" s="593"/>
      <c r="AC32" s="593"/>
      <c r="AD32" s="593"/>
      <c r="AE32" s="593"/>
      <c r="AF32" s="593"/>
      <c r="AG32" s="593"/>
      <c r="AH32" s="593"/>
      <c r="AI32" s="593"/>
      <c r="AJ32" s="593"/>
    </row>
    <row r="33" spans="1:36" ht="14.25" customHeight="1">
      <c r="A33" s="502"/>
      <c r="B33" s="502"/>
      <c r="C33" s="592"/>
      <c r="D33" s="592"/>
      <c r="E33" s="592"/>
      <c r="F33" s="592"/>
      <c r="G33" s="592"/>
      <c r="H33" s="592"/>
      <c r="I33" s="592"/>
      <c r="J33" s="592"/>
      <c r="K33" s="592"/>
      <c r="L33" s="592"/>
      <c r="M33" s="592"/>
      <c r="N33" s="593"/>
      <c r="O33" s="593"/>
      <c r="P33" s="593"/>
      <c r="Q33" s="593"/>
      <c r="R33" s="593"/>
      <c r="S33" s="593"/>
      <c r="T33" s="593"/>
      <c r="U33" s="593"/>
      <c r="V33" s="593"/>
      <c r="W33" s="593"/>
      <c r="X33" s="593"/>
      <c r="Y33" s="593"/>
      <c r="Z33" s="593"/>
      <c r="AA33" s="593"/>
      <c r="AB33" s="593"/>
      <c r="AC33" s="593"/>
      <c r="AD33" s="593"/>
      <c r="AE33" s="593"/>
      <c r="AF33" s="593"/>
      <c r="AG33" s="593"/>
      <c r="AH33" s="593"/>
      <c r="AI33" s="593"/>
      <c r="AJ33" s="593"/>
    </row>
    <row r="34" spans="1:36" ht="14.25" customHeight="1">
      <c r="A34" s="502"/>
      <c r="B34" s="502"/>
      <c r="C34" s="592"/>
      <c r="D34" s="592"/>
      <c r="E34" s="592"/>
      <c r="F34" s="592"/>
      <c r="G34" s="592"/>
      <c r="H34" s="592"/>
      <c r="I34" s="592"/>
      <c r="J34" s="592"/>
      <c r="K34" s="592"/>
      <c r="L34" s="592"/>
      <c r="M34" s="592"/>
      <c r="N34" s="593"/>
      <c r="O34" s="593"/>
      <c r="P34" s="593"/>
      <c r="Q34" s="593"/>
      <c r="R34" s="593"/>
      <c r="S34" s="593"/>
      <c r="T34" s="593"/>
      <c r="U34" s="593"/>
      <c r="V34" s="593"/>
      <c r="W34" s="593"/>
      <c r="X34" s="593"/>
      <c r="Y34" s="593"/>
      <c r="Z34" s="593"/>
      <c r="AA34" s="593"/>
      <c r="AB34" s="593"/>
      <c r="AC34" s="593"/>
      <c r="AD34" s="593"/>
      <c r="AE34" s="593"/>
      <c r="AF34" s="593"/>
      <c r="AG34" s="593"/>
      <c r="AH34" s="593"/>
      <c r="AI34" s="593"/>
      <c r="AJ34" s="593"/>
    </row>
    <row r="35" spans="1:36" ht="14.25" customHeight="1">
      <c r="A35" s="502"/>
      <c r="B35" s="502"/>
      <c r="C35" s="592"/>
      <c r="D35" s="592"/>
      <c r="E35" s="592"/>
      <c r="F35" s="592"/>
      <c r="G35" s="592"/>
      <c r="H35" s="592"/>
      <c r="I35" s="592"/>
      <c r="J35" s="592"/>
      <c r="K35" s="592"/>
      <c r="L35" s="592"/>
      <c r="M35" s="592"/>
      <c r="N35" s="593"/>
      <c r="O35" s="593"/>
      <c r="P35" s="593"/>
      <c r="Q35" s="593"/>
      <c r="R35" s="593"/>
      <c r="S35" s="593"/>
      <c r="T35" s="593"/>
      <c r="U35" s="593"/>
      <c r="V35" s="593"/>
      <c r="W35" s="593"/>
      <c r="X35" s="593"/>
      <c r="Y35" s="593"/>
      <c r="Z35" s="593"/>
      <c r="AA35" s="593"/>
      <c r="AB35" s="593"/>
      <c r="AC35" s="593"/>
      <c r="AD35" s="593"/>
      <c r="AE35" s="593"/>
      <c r="AF35" s="593"/>
      <c r="AG35" s="593"/>
      <c r="AH35" s="593"/>
      <c r="AI35" s="593"/>
      <c r="AJ35" s="593"/>
    </row>
    <row r="36" spans="1:36" ht="14.25" customHeight="1">
      <c r="A36" s="502"/>
      <c r="B36" s="502"/>
      <c r="C36" s="592"/>
      <c r="D36" s="592"/>
      <c r="E36" s="592"/>
      <c r="F36" s="592"/>
      <c r="G36" s="592"/>
      <c r="H36" s="592"/>
      <c r="I36" s="592"/>
      <c r="J36" s="592"/>
      <c r="K36" s="592"/>
      <c r="L36" s="592"/>
      <c r="M36" s="592"/>
      <c r="N36" s="593"/>
      <c r="O36" s="593"/>
      <c r="P36" s="593"/>
      <c r="Q36" s="593"/>
      <c r="R36" s="593"/>
      <c r="S36" s="593"/>
      <c r="T36" s="593"/>
      <c r="U36" s="593"/>
      <c r="V36" s="593"/>
      <c r="W36" s="593"/>
      <c r="X36" s="593"/>
      <c r="Y36" s="593"/>
      <c r="Z36" s="593"/>
      <c r="AA36" s="593"/>
      <c r="AB36" s="593"/>
      <c r="AC36" s="593"/>
      <c r="AD36" s="593"/>
      <c r="AE36" s="593"/>
      <c r="AF36" s="593"/>
      <c r="AG36" s="593"/>
      <c r="AH36" s="593"/>
      <c r="AI36" s="593"/>
      <c r="AJ36" s="593"/>
    </row>
    <row r="37" spans="1:36" ht="14.25" customHeight="1">
      <c r="A37" s="502"/>
      <c r="B37" s="502"/>
      <c r="C37" s="592"/>
      <c r="D37" s="592"/>
      <c r="E37" s="592"/>
      <c r="F37" s="592"/>
      <c r="G37" s="592"/>
      <c r="H37" s="592"/>
      <c r="I37" s="592"/>
      <c r="J37" s="592"/>
      <c r="K37" s="592"/>
      <c r="L37" s="592"/>
      <c r="M37" s="592"/>
      <c r="N37" s="593"/>
      <c r="O37" s="593"/>
      <c r="P37" s="593"/>
      <c r="Q37" s="593"/>
      <c r="R37" s="593"/>
      <c r="S37" s="593"/>
      <c r="T37" s="593"/>
      <c r="U37" s="593"/>
      <c r="V37" s="593"/>
      <c r="W37" s="593"/>
      <c r="X37" s="593"/>
      <c r="Y37" s="593"/>
      <c r="Z37" s="593"/>
      <c r="AA37" s="593"/>
      <c r="AB37" s="593"/>
      <c r="AC37" s="593"/>
      <c r="AD37" s="593"/>
      <c r="AE37" s="593"/>
      <c r="AF37" s="593"/>
      <c r="AG37" s="593"/>
      <c r="AH37" s="593"/>
      <c r="AI37" s="593"/>
      <c r="AJ37" s="593"/>
    </row>
    <row r="38" spans="1:36" ht="14.25" customHeight="1">
      <c r="A38" s="502"/>
      <c r="B38" s="502"/>
      <c r="C38" s="592"/>
      <c r="D38" s="592"/>
      <c r="E38" s="592"/>
      <c r="F38" s="592"/>
      <c r="G38" s="592"/>
      <c r="H38" s="592"/>
      <c r="I38" s="592"/>
      <c r="J38" s="592"/>
      <c r="K38" s="592"/>
      <c r="L38" s="592"/>
      <c r="M38" s="592"/>
      <c r="N38" s="593"/>
      <c r="O38" s="593"/>
      <c r="P38" s="593"/>
      <c r="Q38" s="593"/>
      <c r="R38" s="593"/>
      <c r="S38" s="593"/>
      <c r="T38" s="593"/>
      <c r="U38" s="593"/>
      <c r="V38" s="593"/>
      <c r="W38" s="593"/>
      <c r="X38" s="593"/>
      <c r="Y38" s="593"/>
      <c r="Z38" s="593"/>
      <c r="AA38" s="593"/>
      <c r="AB38" s="593"/>
      <c r="AC38" s="593"/>
      <c r="AD38" s="593"/>
      <c r="AE38" s="593"/>
      <c r="AF38" s="593"/>
      <c r="AG38" s="593"/>
      <c r="AH38" s="593"/>
      <c r="AI38" s="593"/>
      <c r="AJ38" s="593"/>
    </row>
    <row r="39" spans="1:36" ht="13.5" customHeight="1">
      <c r="A39" s="502"/>
      <c r="B39" s="502"/>
      <c r="C39" s="592" t="s">
        <v>292</v>
      </c>
      <c r="D39" s="592"/>
      <c r="E39" s="592"/>
      <c r="F39" s="592"/>
      <c r="G39" s="592"/>
      <c r="H39" s="592"/>
      <c r="I39" s="592"/>
      <c r="J39" s="592"/>
      <c r="K39" s="592"/>
      <c r="L39" s="592"/>
      <c r="M39" s="592"/>
      <c r="N39" s="593" t="s">
        <v>294</v>
      </c>
      <c r="O39" s="593"/>
      <c r="P39" s="593"/>
      <c r="Q39" s="593"/>
      <c r="R39" s="593"/>
      <c r="S39" s="593"/>
      <c r="T39" s="593"/>
      <c r="U39" s="593"/>
      <c r="V39" s="593"/>
      <c r="W39" s="593"/>
      <c r="X39" s="593"/>
      <c r="Y39" s="593"/>
      <c r="Z39" s="593"/>
      <c r="AA39" s="593"/>
      <c r="AB39" s="593"/>
      <c r="AC39" s="593"/>
      <c r="AD39" s="593"/>
      <c r="AE39" s="593"/>
      <c r="AF39" s="593"/>
      <c r="AG39" s="593"/>
      <c r="AH39" s="593"/>
      <c r="AI39" s="593"/>
      <c r="AJ39" s="593"/>
    </row>
    <row r="40" spans="1:36" ht="13.5" customHeight="1">
      <c r="A40" s="502"/>
      <c r="B40" s="502"/>
      <c r="C40" s="592"/>
      <c r="D40" s="592"/>
      <c r="E40" s="592"/>
      <c r="F40" s="592"/>
      <c r="G40" s="592"/>
      <c r="H40" s="592"/>
      <c r="I40" s="592"/>
      <c r="J40" s="592"/>
      <c r="K40" s="592"/>
      <c r="L40" s="592"/>
      <c r="M40" s="592"/>
      <c r="N40" s="593"/>
      <c r="O40" s="593"/>
      <c r="P40" s="593"/>
      <c r="Q40" s="593"/>
      <c r="R40" s="593"/>
      <c r="S40" s="593"/>
      <c r="T40" s="593"/>
      <c r="U40" s="593"/>
      <c r="V40" s="593"/>
      <c r="W40" s="593"/>
      <c r="X40" s="593"/>
      <c r="Y40" s="593"/>
      <c r="Z40" s="593"/>
      <c r="AA40" s="593"/>
      <c r="AB40" s="593"/>
      <c r="AC40" s="593"/>
      <c r="AD40" s="593"/>
      <c r="AE40" s="593"/>
      <c r="AF40" s="593"/>
      <c r="AG40" s="593"/>
      <c r="AH40" s="593"/>
      <c r="AI40" s="593"/>
      <c r="AJ40" s="593"/>
    </row>
    <row r="41" spans="1:36" ht="13.5" customHeight="1">
      <c r="A41" s="70"/>
      <c r="B41" s="70"/>
      <c r="C41" s="85"/>
      <c r="D41" s="85"/>
      <c r="E41" s="85"/>
      <c r="F41" s="85"/>
      <c r="G41" s="85"/>
      <c r="H41" s="85"/>
      <c r="I41" s="85"/>
      <c r="J41" s="85"/>
      <c r="K41" s="85"/>
      <c r="L41" s="85"/>
      <c r="M41" s="85"/>
      <c r="N41" s="86"/>
      <c r="O41" s="86"/>
      <c r="P41" s="86"/>
      <c r="Q41" s="86"/>
      <c r="R41" s="86"/>
      <c r="S41" s="86"/>
      <c r="T41" s="86"/>
      <c r="U41" s="86"/>
      <c r="V41" s="86"/>
      <c r="W41" s="86"/>
      <c r="X41" s="86"/>
      <c r="Y41" s="86"/>
      <c r="Z41" s="86"/>
      <c r="AA41" s="86"/>
      <c r="AB41" s="86"/>
      <c r="AC41" s="86"/>
      <c r="AD41" s="86"/>
      <c r="AE41" s="86"/>
      <c r="AF41" s="86"/>
      <c r="AG41" s="86"/>
      <c r="AH41" s="86"/>
      <c r="AI41" s="86"/>
      <c r="AJ41" s="86"/>
    </row>
    <row r="42" spans="1:36" ht="15" customHeight="1">
      <c r="A42" s="72" t="s">
        <v>295</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5" customHeight="1">
      <c r="A43" s="72" t="s">
        <v>103</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5" customHeight="1">
      <c r="A44" s="74" t="s">
        <v>215</v>
      </c>
      <c r="B44" s="77" t="s">
        <v>299</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5" customHeight="1">
      <c r="A45" s="74" t="s">
        <v>216</v>
      </c>
      <c r="B45" s="77" t="s">
        <v>659</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5" customHeight="1">
      <c r="A46" s="74"/>
      <c r="B46" s="77" t="s">
        <v>660</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5" customHeight="1">
      <c r="A47" s="74" t="s">
        <v>217</v>
      </c>
      <c r="B47" s="77" t="s">
        <v>300</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5" customHeight="1">
      <c r="A48" s="74"/>
      <c r="B48" s="77" t="s">
        <v>301</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5" customHeight="1">
      <c r="A49" s="74"/>
      <c r="B49" s="77" t="s">
        <v>302</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5" customHeight="1">
      <c r="A50" s="74" t="s">
        <v>218</v>
      </c>
      <c r="B50" s="77" t="s">
        <v>304</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5" customHeight="1">
      <c r="A51" s="74"/>
      <c r="B51" s="77" t="s">
        <v>305</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5" customHeight="1">
      <c r="A52" s="74"/>
      <c r="B52" s="77" t="s">
        <v>303</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5" customHeight="1">
      <c r="A53" s="74" t="s">
        <v>219</v>
      </c>
      <c r="B53" s="77" t="s">
        <v>306</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row r="54" spans="1:36" ht="15" customHeight="1">
      <c r="A54" s="74"/>
      <c r="B54" s="77" t="s">
        <v>307</v>
      </c>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row>
    <row r="55" spans="1:36" ht="15" customHeight="1">
      <c r="A55" s="74" t="s">
        <v>220</v>
      </c>
      <c r="B55" s="77" t="s">
        <v>679</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row>
    <row r="56" spans="1:36" ht="15" customHeight="1">
      <c r="A56" s="74" t="s">
        <v>296</v>
      </c>
      <c r="B56" s="77" t="s">
        <v>298</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row>
    <row r="57" spans="1:36" ht="15" customHeight="1">
      <c r="A57" s="74" t="s">
        <v>297</v>
      </c>
      <c r="B57" s="77" t="s">
        <v>658</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row>
    <row r="58" spans="1:36" ht="15" customHeight="1">
      <c r="A58" s="72"/>
      <c r="B58" s="77" t="s">
        <v>308</v>
      </c>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row>
  </sheetData>
  <mergeCells count="30">
    <mergeCell ref="B7:E7"/>
    <mergeCell ref="F7:S7"/>
    <mergeCell ref="A3:AJ3"/>
    <mergeCell ref="A13:M14"/>
    <mergeCell ref="N13:AJ14"/>
    <mergeCell ref="B5:E5"/>
    <mergeCell ref="F5:S5"/>
    <mergeCell ref="B6:E6"/>
    <mergeCell ref="F6:S6"/>
    <mergeCell ref="A15:B21"/>
    <mergeCell ref="C15:M21"/>
    <mergeCell ref="N15:AJ21"/>
    <mergeCell ref="B8:E8"/>
    <mergeCell ref="F8:S8"/>
    <mergeCell ref="B9:E9"/>
    <mergeCell ref="F9:S9"/>
    <mergeCell ref="P11:U11"/>
    <mergeCell ref="V11:AJ11"/>
    <mergeCell ref="C39:M40"/>
    <mergeCell ref="N39:AJ40"/>
    <mergeCell ref="C22:M23"/>
    <mergeCell ref="N22:AJ23"/>
    <mergeCell ref="A24:B28"/>
    <mergeCell ref="C24:M28"/>
    <mergeCell ref="N24:AJ28"/>
    <mergeCell ref="A29:B38"/>
    <mergeCell ref="C29:M38"/>
    <mergeCell ref="N29:AJ38"/>
    <mergeCell ref="A39:B40"/>
    <mergeCell ref="A22:B23"/>
  </mergeCells>
  <phoneticPr fontId="5"/>
  <dataValidations count="1">
    <dataValidation type="list" allowBlank="1" showInputMessage="1" showErrorMessage="1" sqref="A15:B41" xr:uid="{00000000-0002-0000-0D00-000000000000}">
      <formula1>"○"</formula1>
    </dataValidation>
  </dataValidations>
  <printOptions horizontalCentered="1"/>
  <pageMargins left="0.59055118110236227" right="0.59055118110236227" top="0.59055118110236227" bottom="0.59055118110236227"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zoomScaleNormal="100" zoomScaleSheetLayoutView="100" workbookViewId="0">
      <selection activeCell="M49" sqref="M49"/>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586</v>
      </c>
    </row>
    <row r="2" spans="1:36" ht="7.5" customHeight="1"/>
    <row r="3" spans="1:36" ht="15" customHeight="1">
      <c r="A3" s="492" t="s">
        <v>585</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row>
    <row r="4" spans="1:36" ht="15" customHeight="1">
      <c r="A4" s="492"/>
      <c r="B4" s="492"/>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row>
    <row r="5" spans="1:36" ht="7.5" customHeight="1"/>
    <row r="6" spans="1:36" ht="15" customHeight="1">
      <c r="B6" s="505" t="s">
        <v>83</v>
      </c>
      <c r="C6" s="505"/>
      <c r="D6" s="505"/>
      <c r="E6" s="505"/>
      <c r="F6" s="506">
        <f>別記様式第0号!G27</f>
        <v>0</v>
      </c>
      <c r="G6" s="506"/>
      <c r="H6" s="506"/>
      <c r="I6" s="506"/>
      <c r="J6" s="506"/>
      <c r="K6" s="506"/>
      <c r="L6" s="506"/>
      <c r="M6" s="506"/>
      <c r="N6" s="506"/>
      <c r="O6" s="506"/>
      <c r="P6" s="506"/>
      <c r="Q6" s="506"/>
      <c r="R6" s="506"/>
      <c r="S6" s="506"/>
      <c r="T6" s="506"/>
    </row>
    <row r="7" spans="1:36" ht="15" customHeight="1">
      <c r="B7" s="507" t="s">
        <v>84</v>
      </c>
      <c r="C7" s="507"/>
      <c r="D7" s="507"/>
      <c r="E7" s="507"/>
      <c r="F7" s="508">
        <f>別記様式第0号!G30</f>
        <v>0</v>
      </c>
      <c r="G7" s="508"/>
      <c r="H7" s="508"/>
      <c r="I7" s="508"/>
      <c r="J7" s="508"/>
      <c r="K7" s="508"/>
      <c r="L7" s="508"/>
      <c r="M7" s="508"/>
      <c r="N7" s="508"/>
      <c r="O7" s="508"/>
      <c r="P7" s="508"/>
      <c r="Q7" s="508"/>
      <c r="R7" s="508"/>
      <c r="S7" s="508"/>
      <c r="T7" s="508"/>
    </row>
    <row r="8" spans="1:36" ht="15" customHeight="1">
      <c r="B8" s="507" t="s">
        <v>85</v>
      </c>
      <c r="C8" s="507"/>
      <c r="D8" s="507"/>
      <c r="E8" s="507"/>
      <c r="F8" s="508">
        <f>別記様式第0号!G33</f>
        <v>0</v>
      </c>
      <c r="G8" s="508"/>
      <c r="H8" s="508"/>
      <c r="I8" s="508"/>
      <c r="J8" s="508"/>
      <c r="K8" s="508"/>
      <c r="L8" s="508"/>
      <c r="M8" s="508"/>
      <c r="N8" s="508"/>
      <c r="O8" s="508"/>
      <c r="P8" s="508"/>
      <c r="Q8" s="508"/>
      <c r="R8" s="508"/>
      <c r="S8" s="508"/>
      <c r="T8" s="508"/>
    </row>
    <row r="9" spans="1:36" ht="15" customHeight="1">
      <c r="B9" s="507" t="s">
        <v>86</v>
      </c>
      <c r="C9" s="507"/>
      <c r="D9" s="507"/>
      <c r="E9" s="507"/>
      <c r="F9" s="508">
        <f>別記様式第0号!G36</f>
        <v>0</v>
      </c>
      <c r="G9" s="508"/>
      <c r="H9" s="508"/>
      <c r="I9" s="508"/>
      <c r="J9" s="508"/>
      <c r="K9" s="508"/>
      <c r="L9" s="508"/>
      <c r="M9" s="508"/>
      <c r="N9" s="508"/>
      <c r="O9" s="508"/>
      <c r="P9" s="508"/>
      <c r="Q9" s="508"/>
      <c r="R9" s="508"/>
      <c r="S9" s="508"/>
      <c r="T9" s="508"/>
    </row>
    <row r="10" spans="1:36" ht="15" customHeight="1">
      <c r="B10" s="507" t="s">
        <v>87</v>
      </c>
      <c r="C10" s="507"/>
      <c r="D10" s="507"/>
      <c r="E10" s="507"/>
      <c r="F10" s="508">
        <f>別記様式第0号!G39</f>
        <v>0</v>
      </c>
      <c r="G10" s="508"/>
      <c r="H10" s="508"/>
      <c r="I10" s="508"/>
      <c r="J10" s="508"/>
      <c r="K10" s="508"/>
      <c r="L10" s="508"/>
      <c r="M10" s="508"/>
      <c r="N10" s="508"/>
      <c r="O10" s="508"/>
      <c r="P10" s="508"/>
      <c r="Q10" s="508"/>
      <c r="R10" s="508"/>
      <c r="S10" s="508"/>
      <c r="T10" s="508"/>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09" t="s">
        <v>88</v>
      </c>
      <c r="R12" s="509"/>
      <c r="S12" s="509"/>
      <c r="T12" s="509"/>
      <c r="U12" s="509"/>
      <c r="V12" s="509"/>
      <c r="W12" s="504">
        <f>別記様式第0号!H11</f>
        <v>0</v>
      </c>
      <c r="X12" s="504"/>
      <c r="Y12" s="504"/>
      <c r="Z12" s="504"/>
      <c r="AA12" s="504"/>
      <c r="AB12" s="504"/>
      <c r="AC12" s="504"/>
      <c r="AD12" s="504"/>
      <c r="AE12" s="504"/>
      <c r="AF12" s="504"/>
      <c r="AG12" s="504"/>
      <c r="AH12" s="504"/>
      <c r="AI12" s="504"/>
      <c r="AJ12" s="504"/>
    </row>
    <row r="13" spans="1:36" ht="7.5" customHeight="1"/>
    <row r="14" spans="1:36" ht="18.75" customHeight="1">
      <c r="A14" s="517" t="s">
        <v>587</v>
      </c>
      <c r="B14" s="517"/>
      <c r="C14" s="502" t="s">
        <v>588</v>
      </c>
      <c r="D14" s="502"/>
      <c r="E14" s="502"/>
      <c r="F14" s="502"/>
      <c r="G14" s="502"/>
      <c r="H14" s="502"/>
      <c r="I14" s="502"/>
      <c r="J14" s="502"/>
      <c r="K14" s="595" t="s">
        <v>589</v>
      </c>
      <c r="L14" s="596"/>
      <c r="M14" s="596"/>
      <c r="N14" s="596"/>
      <c r="O14" s="596"/>
      <c r="P14" s="596"/>
      <c r="Q14" s="596"/>
      <c r="R14" s="596"/>
      <c r="S14" s="596"/>
      <c r="T14" s="596"/>
      <c r="U14" s="596"/>
      <c r="V14" s="596"/>
      <c r="W14" s="596"/>
      <c r="X14" s="596"/>
      <c r="Y14" s="596"/>
      <c r="Z14" s="596"/>
      <c r="AA14" s="596"/>
      <c r="AB14" s="596"/>
      <c r="AC14" s="596"/>
      <c r="AD14" s="596"/>
      <c r="AE14" s="596"/>
      <c r="AF14" s="596"/>
      <c r="AG14" s="596"/>
      <c r="AH14" s="596"/>
      <c r="AI14" s="596"/>
      <c r="AJ14" s="597"/>
    </row>
    <row r="15" spans="1:36" ht="18.75" customHeight="1">
      <c r="A15" s="517"/>
      <c r="B15" s="517"/>
      <c r="C15" s="502" t="s">
        <v>149</v>
      </c>
      <c r="D15" s="502"/>
      <c r="E15" s="502"/>
      <c r="F15" s="502"/>
      <c r="G15" s="502"/>
      <c r="H15" s="502"/>
      <c r="I15" s="502"/>
      <c r="J15" s="502"/>
      <c r="K15" s="543" t="s">
        <v>690</v>
      </c>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c r="AI15" s="544"/>
      <c r="AJ15" s="544"/>
    </row>
    <row r="16" spans="1:36" ht="18.75" customHeight="1">
      <c r="A16" s="517"/>
      <c r="B16" s="517"/>
      <c r="C16" s="502"/>
      <c r="D16" s="502"/>
      <c r="E16" s="502"/>
      <c r="F16" s="502"/>
      <c r="G16" s="502"/>
      <c r="H16" s="502"/>
      <c r="I16" s="502"/>
      <c r="J16" s="502"/>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row>
    <row r="17" spans="1:36" ht="18.75" customHeight="1">
      <c r="A17" s="517"/>
      <c r="B17" s="517"/>
      <c r="C17" s="495" t="s">
        <v>590</v>
      </c>
      <c r="D17" s="502"/>
      <c r="E17" s="502"/>
      <c r="F17" s="502"/>
      <c r="G17" s="502"/>
      <c r="H17" s="502"/>
      <c r="I17" s="502"/>
      <c r="J17" s="502"/>
      <c r="K17" s="543" t="s">
        <v>591</v>
      </c>
      <c r="L17" s="543"/>
      <c r="M17" s="543"/>
      <c r="N17" s="543"/>
      <c r="O17" s="543"/>
      <c r="P17" s="543"/>
      <c r="Q17" s="543"/>
      <c r="R17" s="543"/>
      <c r="S17" s="543"/>
      <c r="T17" s="543"/>
      <c r="U17" s="543"/>
      <c r="V17" s="543"/>
      <c r="W17" s="543"/>
      <c r="X17" s="543"/>
      <c r="Y17" s="543"/>
      <c r="Z17" s="543"/>
      <c r="AA17" s="543"/>
      <c r="AB17" s="543"/>
      <c r="AC17" s="543"/>
      <c r="AD17" s="543"/>
      <c r="AE17" s="543"/>
      <c r="AF17" s="543"/>
      <c r="AG17" s="543"/>
      <c r="AH17" s="543"/>
      <c r="AI17" s="543"/>
      <c r="AJ17" s="543"/>
    </row>
    <row r="18" spans="1:36" ht="18.75" customHeight="1">
      <c r="A18" s="517"/>
      <c r="B18" s="517"/>
      <c r="C18" s="502"/>
      <c r="D18" s="502"/>
      <c r="E18" s="502"/>
      <c r="F18" s="502"/>
      <c r="G18" s="502"/>
      <c r="H18" s="502"/>
      <c r="I18" s="502"/>
      <c r="J18" s="502"/>
      <c r="K18" s="543"/>
      <c r="L18" s="543"/>
      <c r="M18" s="543"/>
      <c r="N18" s="543"/>
      <c r="O18" s="543"/>
      <c r="P18" s="543"/>
      <c r="Q18" s="543"/>
      <c r="R18" s="543"/>
      <c r="S18" s="543"/>
      <c r="T18" s="543"/>
      <c r="U18" s="543"/>
      <c r="V18" s="543"/>
      <c r="W18" s="543"/>
      <c r="X18" s="543"/>
      <c r="Y18" s="543"/>
      <c r="Z18" s="543"/>
      <c r="AA18" s="543"/>
      <c r="AB18" s="543"/>
      <c r="AC18" s="543"/>
      <c r="AD18" s="543"/>
      <c r="AE18" s="543"/>
      <c r="AF18" s="543"/>
      <c r="AG18" s="543"/>
      <c r="AH18" s="543"/>
      <c r="AI18" s="543"/>
      <c r="AJ18" s="543"/>
    </row>
    <row r="19" spans="1:36" ht="18.75" customHeight="1">
      <c r="A19" s="517"/>
      <c r="B19" s="517"/>
      <c r="C19" s="502"/>
      <c r="D19" s="502"/>
      <c r="E19" s="502"/>
      <c r="F19" s="502"/>
      <c r="G19" s="502"/>
      <c r="H19" s="502"/>
      <c r="I19" s="502"/>
      <c r="J19" s="502"/>
      <c r="K19" s="543"/>
      <c r="L19" s="543"/>
      <c r="M19" s="543"/>
      <c r="N19" s="543"/>
      <c r="O19" s="543"/>
      <c r="P19" s="543"/>
      <c r="Q19" s="543"/>
      <c r="R19" s="543"/>
      <c r="S19" s="543"/>
      <c r="T19" s="543"/>
      <c r="U19" s="543"/>
      <c r="V19" s="543"/>
      <c r="W19" s="543"/>
      <c r="X19" s="543"/>
      <c r="Y19" s="543"/>
      <c r="Z19" s="543"/>
      <c r="AA19" s="543"/>
      <c r="AB19" s="543"/>
      <c r="AC19" s="543"/>
      <c r="AD19" s="543"/>
      <c r="AE19" s="543"/>
      <c r="AF19" s="543"/>
      <c r="AG19" s="543"/>
      <c r="AH19" s="543"/>
      <c r="AI19" s="543"/>
      <c r="AJ19" s="543"/>
    </row>
    <row r="20" spans="1:36" ht="18.75" customHeight="1">
      <c r="A20" s="517"/>
      <c r="B20" s="517"/>
      <c r="C20" s="495" t="s">
        <v>592</v>
      </c>
      <c r="D20" s="502"/>
      <c r="E20" s="502"/>
      <c r="F20" s="502"/>
      <c r="G20" s="502"/>
      <c r="H20" s="502"/>
      <c r="I20" s="502"/>
      <c r="J20" s="502"/>
      <c r="K20" s="502" t="s">
        <v>593</v>
      </c>
      <c r="L20" s="502"/>
      <c r="M20" s="502"/>
      <c r="N20" s="502"/>
      <c r="O20" s="502"/>
      <c r="P20" s="502"/>
      <c r="Q20" s="502"/>
      <c r="R20" s="502"/>
      <c r="S20" s="502"/>
      <c r="T20" s="502"/>
      <c r="U20" s="502"/>
      <c r="V20" s="502"/>
      <c r="W20" s="502"/>
      <c r="X20" s="502"/>
      <c r="Y20" s="502"/>
      <c r="Z20" s="502"/>
      <c r="AA20" s="502"/>
      <c r="AB20" s="502"/>
      <c r="AC20" s="502"/>
      <c r="AD20" s="502"/>
      <c r="AE20" s="502"/>
      <c r="AF20" s="502"/>
      <c r="AG20" s="502"/>
      <c r="AH20" s="502"/>
      <c r="AI20" s="502"/>
      <c r="AJ20" s="502"/>
    </row>
    <row r="21" spans="1:36" ht="18.75" customHeight="1">
      <c r="A21" s="517"/>
      <c r="B21" s="517"/>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row>
    <row r="22" spans="1:36" ht="18.75" customHeight="1">
      <c r="A22" s="517"/>
      <c r="B22" s="517"/>
      <c r="C22" s="502"/>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2"/>
      <c r="AI22" s="502"/>
      <c r="AJ22" s="502"/>
    </row>
    <row r="23" spans="1:36" ht="15" customHeight="1">
      <c r="A23" s="517"/>
      <c r="B23" s="517"/>
      <c r="C23" s="502" t="s">
        <v>154</v>
      </c>
      <c r="D23" s="502"/>
      <c r="E23" s="502"/>
      <c r="F23" s="502"/>
      <c r="G23" s="502"/>
      <c r="H23" s="502"/>
      <c r="I23" s="502"/>
      <c r="J23" s="502"/>
      <c r="K23" s="502" t="s">
        <v>155</v>
      </c>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2"/>
      <c r="AI23" s="502"/>
      <c r="AJ23" s="502"/>
    </row>
    <row r="24" spans="1:36" ht="15" customHeight="1">
      <c r="A24" s="517"/>
      <c r="B24" s="517"/>
      <c r="C24" s="502"/>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2"/>
      <c r="AI24" s="502"/>
      <c r="AJ24" s="502"/>
    </row>
    <row r="25" spans="1:36" ht="18.75" customHeight="1">
      <c r="A25" s="517"/>
      <c r="B25" s="517"/>
      <c r="C25" s="545" t="s">
        <v>594</v>
      </c>
      <c r="D25" s="546"/>
      <c r="E25" s="546"/>
      <c r="F25" s="546"/>
      <c r="G25" s="546"/>
      <c r="H25" s="546"/>
      <c r="I25" s="546"/>
      <c r="J25" s="547"/>
      <c r="K25" s="502" t="s">
        <v>691</v>
      </c>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2"/>
      <c r="AI25" s="502"/>
      <c r="AJ25" s="502"/>
    </row>
    <row r="26" spans="1:36" ht="18.75" customHeight="1">
      <c r="A26" s="517"/>
      <c r="B26" s="517"/>
      <c r="C26" s="548"/>
      <c r="D26" s="549"/>
      <c r="E26" s="549"/>
      <c r="F26" s="549"/>
      <c r="G26" s="549"/>
      <c r="H26" s="549"/>
      <c r="I26" s="549"/>
      <c r="J26" s="550"/>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2"/>
      <c r="AI26" s="502"/>
      <c r="AJ26" s="502"/>
    </row>
    <row r="27" spans="1:36" ht="18.75" customHeight="1">
      <c r="A27" s="517"/>
      <c r="B27" s="517"/>
      <c r="C27" s="551"/>
      <c r="D27" s="552"/>
      <c r="E27" s="552"/>
      <c r="F27" s="552"/>
      <c r="G27" s="552"/>
      <c r="H27" s="552"/>
      <c r="I27" s="552"/>
      <c r="J27" s="553"/>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2"/>
      <c r="AI27" s="502"/>
      <c r="AJ27" s="502"/>
    </row>
    <row r="28" spans="1:36" ht="18.75" customHeight="1">
      <c r="A28" s="517"/>
      <c r="B28" s="517"/>
      <c r="C28" s="495" t="s">
        <v>595</v>
      </c>
      <c r="D28" s="502"/>
      <c r="E28" s="502"/>
      <c r="F28" s="502"/>
      <c r="G28" s="502"/>
      <c r="H28" s="502"/>
      <c r="I28" s="502"/>
      <c r="J28" s="502"/>
      <c r="K28" s="502" t="s">
        <v>596</v>
      </c>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2"/>
      <c r="AJ28" s="502"/>
    </row>
    <row r="29" spans="1:36" ht="18.75" customHeight="1">
      <c r="A29" s="517"/>
      <c r="B29" s="517"/>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2"/>
      <c r="AI29" s="502"/>
      <c r="AJ29" s="502"/>
    </row>
    <row r="30" spans="1:36" ht="18.75" customHeight="1">
      <c r="A30" s="517"/>
      <c r="B30" s="517"/>
      <c r="C30" s="502"/>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2"/>
      <c r="AI30" s="502"/>
      <c r="AJ30" s="502"/>
    </row>
    <row r="31" spans="1:36" ht="15" customHeight="1">
      <c r="A31" s="89"/>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row>
    <row r="32" spans="1:36" ht="16.5" customHeight="1">
      <c r="A32" s="72" t="s">
        <v>103</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158</v>
      </c>
      <c r="B33" s="77" t="s">
        <v>665</v>
      </c>
      <c r="C33" s="77"/>
      <c r="D33" s="77"/>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c r="B34" s="77" t="s">
        <v>666</v>
      </c>
      <c r="C34" s="77"/>
      <c r="D34" s="77"/>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c r="C35" s="77"/>
      <c r="D35" s="77"/>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159</v>
      </c>
      <c r="B36" s="77" t="s">
        <v>680</v>
      </c>
      <c r="C36" s="77"/>
      <c r="D36" s="77"/>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107" t="s">
        <v>597</v>
      </c>
      <c r="C37" s="77"/>
      <c r="D37" s="77"/>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c r="C38" s="77"/>
      <c r="D38" s="77"/>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160</v>
      </c>
      <c r="B39" s="77" t="s">
        <v>681</v>
      </c>
      <c r="C39" s="77"/>
      <c r="D39" s="77"/>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608</v>
      </c>
      <c r="C40" s="77"/>
      <c r="D40" s="77"/>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107"/>
      <c r="C41" s="77"/>
      <c r="D41" s="77"/>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163</v>
      </c>
      <c r="B42" s="77" t="s">
        <v>598</v>
      </c>
      <c r="C42" s="77"/>
      <c r="D42" s="77"/>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c r="C43" s="77"/>
      <c r="D43" s="77"/>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4" t="s">
        <v>164</v>
      </c>
      <c r="B44" s="77" t="s">
        <v>669</v>
      </c>
      <c r="C44" s="77"/>
      <c r="D44" s="77"/>
    </row>
    <row r="45" spans="1:36" ht="18.75" customHeight="1">
      <c r="B45" s="77" t="s">
        <v>664</v>
      </c>
      <c r="C45" s="77"/>
      <c r="D45" s="77"/>
    </row>
  </sheetData>
  <mergeCells count="29">
    <mergeCell ref="A3:AJ3"/>
    <mergeCell ref="A4:AJ4"/>
    <mergeCell ref="B6:E6"/>
    <mergeCell ref="F6:T6"/>
    <mergeCell ref="B7:E7"/>
    <mergeCell ref="F7:T7"/>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C25:J27"/>
    <mergeCell ref="K25:AJ27"/>
    <mergeCell ref="K17:AJ19"/>
    <mergeCell ref="C20:J22"/>
    <mergeCell ref="K20:AJ22"/>
    <mergeCell ref="C23:J24"/>
    <mergeCell ref="K23:AJ24"/>
  </mergeCells>
  <phoneticPr fontId="5"/>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別記様式第0号</vt:lpstr>
      <vt:lpstr>（様式第1号）自己採点表及び評価点算定一覧表</vt:lpstr>
      <vt:lpstr>様式第2号</vt:lpstr>
      <vt:lpstr>様式第3号</vt:lpstr>
      <vt:lpstr>様式第4号</vt:lpstr>
      <vt:lpstr>様式第6号</vt:lpstr>
      <vt:lpstr>様式第7号</vt:lpstr>
      <vt:lpstr>様式第9号</vt:lpstr>
      <vt:lpstr>様式第9号（橋梁上部工事）</vt:lpstr>
      <vt:lpstr>様式第14号</vt:lpstr>
      <vt:lpstr>様式第15号</vt:lpstr>
      <vt:lpstr>様式第16-1号</vt:lpstr>
      <vt:lpstr>様式第17号</vt:lpstr>
      <vt:lpstr>様式第18号</vt:lpstr>
      <vt:lpstr>様式第20号</vt:lpstr>
      <vt:lpstr>'（様式第1号）自己採点表及び評価点算定一覧表'!Print_Area</vt:lpstr>
      <vt:lpstr>別記様式第0号!Print_Area</vt:lpstr>
      <vt:lpstr>様式第14号!Print_Area</vt:lpstr>
      <vt:lpstr>様式第15号!Print_Area</vt:lpstr>
      <vt:lpstr>'様式第16-1号'!Print_Area</vt:lpstr>
      <vt:lpstr>様式第17号!Print_Area</vt:lpstr>
      <vt:lpstr>様式第18号!Print_Area</vt:lpstr>
      <vt:lpstr>様式第20号!Print_Area</vt:lpstr>
      <vt:lpstr>様式第2号!Print_Area</vt:lpstr>
      <vt:lpstr>様式第3号!Print_Area</vt:lpstr>
      <vt:lpstr>様式第4号!Print_Area</vt:lpstr>
      <vt:lpstr>様式第6号!Print_Area</vt:lpstr>
      <vt:lpstr>様式第7号!Print_Area</vt:lpstr>
      <vt:lpstr>様式第9号!Print_Area</vt:lpstr>
      <vt:lpstr>'様式第9号（橋梁上部工事）'!Print_Area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2026-09-25T05:48:24Z</dcterms:modified>
</cp:coreProperties>
</file>