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defaultThemeVersion="124226"/>
  <mc:AlternateContent xmlns:mc="http://schemas.openxmlformats.org/markup-compatibility/2006">
    <mc:Choice Requires="x15">
      <x15ac:absPath xmlns:x15ac="http://schemas.microsoft.com/office/spreadsheetml/2010/11/ac" url="\\lk-ns-v105\島田土木事務所資格委員会\★事務所資格委員会\Ｒ８\9月29日　9月17日ＡＭ〆\（26361）（工２）【簡易Ⅱ：建コン】38-K1505-21-13-01栃山川水系河川調査に伴う設計業務委託（河川整備計画変更）（山田）\公告案（作成中）\"/>
    </mc:Choice>
  </mc:AlternateContent>
  <xr:revisionPtr revIDLastSave="0" documentId="13_ncr:1_{9590823B-C9EA-4AF4-8D9B-B783F6AC0F55}" xr6:coauthVersionLast="47" xr6:coauthVersionMax="47" xr10:uidLastSave="{00000000-0000-0000-0000-000000000000}"/>
  <bookViews>
    <workbookView xWindow="-120" yWindow="-120" windowWidth="29040" windowHeight="15840" tabRatio="860" activeTab="1" xr2:uid="{00000000-000D-0000-FFFF-FFFF00000000}"/>
  </bookViews>
  <sheets>
    <sheet name="提出書類一覧表" sheetId="63" r:id="rId1"/>
    <sheet name="様式１号表紙" sheetId="1" r:id="rId2"/>
    <sheet name="様式２号評価点確認申請書" sheetId="16" r:id="rId3"/>
    <sheet name="様式４号予定技術者の経歴(管理技術者、主任技術者）" sheetId="44" r:id="rId4"/>
    <sheet name="（×使用しない）様式５号企業の能力等" sheetId="56" r:id="rId5"/>
  </sheets>
  <definedNames>
    <definedName name="OLE_LINK1" localSheetId="2">様式２号評価点確認申請書!#REF!</definedName>
    <definedName name="_xlnm.Print_Area" localSheetId="4">'（×使用しない）様式５号企業の能力等'!$A$1:$AN$34</definedName>
    <definedName name="_xlnm.Print_Area" localSheetId="0">提出書類一覧表!$Y$1:$BX$31</definedName>
    <definedName name="_xlnm.Print_Area" localSheetId="1">様式１号表紙!$Y$1:$BF$50</definedName>
    <definedName name="_xlnm.Print_Area" localSheetId="2">様式２号評価点確認申請書!$Y$1:$BH$120</definedName>
    <definedName name="_xlnm.Print_Area" localSheetId="3">'様式４号予定技術者の経歴(管理技術者、主任技術者）'!$A$1:$AI$55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0" i="63" l="1"/>
  <c r="AY29" i="63"/>
  <c r="AA29" i="63"/>
  <c r="AY27" i="63"/>
  <c r="AY26" i="63"/>
  <c r="AY25" i="63"/>
  <c r="AY23" i="63"/>
  <c r="AH22" i="63"/>
  <c r="AA22" i="63"/>
  <c r="M35" i="44"/>
  <c r="N2" i="44" l="1"/>
  <c r="AO24" i="16"/>
  <c r="AD20" i="56" l="1"/>
  <c r="L24" i="56" s="1"/>
  <c r="AW30" i="16"/>
  <c r="AS30" i="16"/>
  <c r="AO30" i="16"/>
  <c r="AG124" i="16" l="1"/>
  <c r="AY5" i="16" l="1"/>
  <c r="AA46" i="1"/>
  <c r="AW5" i="16" l="1"/>
  <c r="AO38" i="16" l="1"/>
  <c r="DA121" i="16" l="1"/>
  <c r="D4" i="56" l="1"/>
  <c r="D3" i="44"/>
  <c r="AG19" i="16"/>
  <c r="AO46" i="16" l="1"/>
  <c r="Z11" i="63"/>
  <c r="Z8" i="63"/>
  <c r="BF128" i="16"/>
  <c r="BF129" i="16" s="1"/>
  <c r="AG21" i="16"/>
  <c r="Y120" i="16"/>
  <c r="AG18" i="16"/>
  <c r="AS12" i="16"/>
  <c r="AS10" i="16"/>
  <c r="Y119" i="16" s="1"/>
  <c r="AS8" i="16"/>
  <c r="AC7" i="16"/>
  <c r="BE5" i="16"/>
  <c r="BB5" i="16"/>
  <c r="BU130" i="16"/>
  <c r="BS130" i="16"/>
  <c r="BQ130" i="16"/>
  <c r="BO130" i="16"/>
  <c r="BM130" i="16"/>
  <c r="BU129" i="16"/>
  <c r="BS129" i="16"/>
  <c r="BO129" i="16"/>
  <c r="BM129" i="16"/>
  <c r="BW123" i="16"/>
  <c r="DA122" i="16"/>
  <c r="BW122" i="16"/>
  <c r="BW121" i="16"/>
  <c r="AW121" i="16"/>
  <c r="AO42" i="16"/>
  <c r="AU34" i="63"/>
  <c r="AV34" i="63"/>
  <c r="AY14" i="63"/>
  <c r="AY10" i="63"/>
  <c r="AY8" i="63"/>
  <c r="AY9" i="63"/>
  <c r="D6" i="56"/>
  <c r="D5" i="44"/>
  <c r="AJ82" i="44"/>
  <c r="AO51" i="16" l="1"/>
  <c r="AW51" i="16"/>
  <c r="AS51" i="16"/>
  <c r="AS38" i="16"/>
  <c r="AW38" i="16"/>
  <c r="AX34" i="63"/>
  <c r="BQ129" i="16"/>
  <c r="AX81" i="16" s="1"/>
  <c r="AO55" i="16"/>
  <c r="AW42" i="16"/>
  <c r="AW55" i="16"/>
  <c r="AW46" i="16"/>
  <c r="AS42" i="16"/>
  <c r="AS55" i="16"/>
  <c r="AS46" i="16"/>
  <c r="BA26" i="16" l="1"/>
  <c r="BA39" i="16"/>
  <c r="BA47" i="16"/>
  <c r="AO56" i="16"/>
  <c r="BA43" i="16"/>
  <c r="BA52" i="16"/>
  <c r="AW56" i="16"/>
  <c r="AS56" i="16"/>
  <c r="BA56" i="16" l="1"/>
  <c r="BA57"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建設技術企画課</author>
  </authors>
  <commentList>
    <comment ref="AK3" authorId="0" shapeId="0" xr:uid="{00000000-0006-0000-0000-000001000000}">
      <text>
        <r>
          <rPr>
            <b/>
            <sz val="14"/>
            <color indexed="39"/>
            <rFont val="MS P ゴシック"/>
            <family val="3"/>
            <charset val="128"/>
          </rPr>
          <t xml:space="preserve">入札参加資格審査時期を
「入札前審査型」、「入札後審査型」
から選択して下さい。
</t>
        </r>
        <r>
          <rPr>
            <sz val="14"/>
            <color indexed="39"/>
            <rFont val="MS P ゴシック"/>
            <family val="3"/>
            <charset val="128"/>
          </rPr>
          <t xml:space="preserve">
</t>
        </r>
      </text>
    </comment>
    <comment ref="BD3" authorId="0" shapeId="0" xr:uid="{00000000-0006-0000-0000-000002000000}">
      <text>
        <r>
          <rPr>
            <b/>
            <sz val="14"/>
            <color indexed="39"/>
            <rFont val="MS P ゴシック"/>
            <family val="3"/>
            <charset val="128"/>
          </rPr>
          <t xml:space="preserve">総合評価評価項目確認時期を
「事前確認型」、「事後確認型」
から選択して下さい。
</t>
        </r>
        <r>
          <rPr>
            <sz val="14"/>
            <color indexed="39"/>
            <rFont val="MS P ゴシック"/>
            <family val="3"/>
            <charset val="128"/>
          </rPr>
          <t xml:space="preserve">
</t>
        </r>
      </text>
    </comment>
    <comment ref="BU26" authorId="0" shapeId="0" xr:uid="{56EEC345-4087-4D49-B323-25AF97C85270}">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 ref="BU27" authorId="0" shapeId="0" xr:uid="{808089F4-2763-4D31-BFB8-69BCF62EA66B}">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 ref="BU28" authorId="0" shapeId="0" xr:uid="{597827FE-0A28-4BBA-9F04-6154D5800C15}">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建設技術企画課</author>
  </authors>
  <commentList>
    <comment ref="AF27" authorId="0" shapeId="0" xr:uid="{00000000-0006-0000-0200-000001000000}">
      <text>
        <r>
          <rPr>
            <b/>
            <sz val="14"/>
            <color indexed="39"/>
            <rFont val="MS P ゴシック"/>
            <family val="3"/>
            <charset val="128"/>
          </rPr>
          <t xml:space="preserve">公告文１－７（１）ア（ア） 技術者資格の評価基準に記載された①の部門、科目を記載。
</t>
        </r>
        <r>
          <rPr>
            <sz val="14"/>
            <color indexed="39"/>
            <rFont val="MS P ゴシック"/>
            <family val="3"/>
            <charset val="128"/>
          </rPr>
          <t xml:space="preserve">
</t>
        </r>
      </text>
    </comment>
    <comment ref="AF31" authorId="0" shapeId="0" xr:uid="{00000000-0006-0000-0200-000002000000}">
      <text>
        <r>
          <rPr>
            <b/>
            <sz val="14"/>
            <color indexed="39"/>
            <rFont val="MS P ゴシック"/>
            <family val="3"/>
            <charset val="128"/>
          </rPr>
          <t>②国土交通省登録技術者資格を設定した場合
公告文１－７（１）ア（ア） 技術者資格の評価基準に記載された②の部門を記載。</t>
        </r>
        <r>
          <rPr>
            <b/>
            <sz val="9"/>
            <color indexed="39"/>
            <rFont val="MS P ゴシック"/>
            <family val="3"/>
            <charset val="128"/>
          </rPr>
          <t xml:space="preserve">
</t>
        </r>
        <r>
          <rPr>
            <sz val="9"/>
            <color indexed="39"/>
            <rFont val="MS P ゴシック"/>
            <family val="3"/>
            <charset val="128"/>
          </rPr>
          <t xml:space="preserve">
</t>
        </r>
      </text>
    </comment>
    <comment ref="AF34" authorId="0" shapeId="0" xr:uid="{00000000-0006-0000-0200-000003000000}">
      <text>
        <r>
          <rPr>
            <b/>
            <sz val="14"/>
            <color indexed="39"/>
            <rFont val="MS P ゴシック"/>
            <family val="3"/>
            <charset val="128"/>
          </rPr>
          <t>②ＲＣＣＭを設定した場合
公告文１－７（１）ア（ア） 技術者資格の評価基準に記載された②の部門を記載。</t>
        </r>
        <r>
          <rPr>
            <sz val="9"/>
            <color indexed="39"/>
            <rFont val="MS P ゴシック"/>
            <family val="3"/>
            <charset val="128"/>
          </rPr>
          <t xml:space="preserve">
</t>
        </r>
      </text>
    </comment>
    <comment ref="AF36" authorId="0" shapeId="0" xr:uid="{00000000-0006-0000-0200-000004000000}">
      <text>
        <r>
          <rPr>
            <b/>
            <sz val="14"/>
            <color indexed="39"/>
            <rFont val="MS P ゴシック"/>
            <family val="3"/>
            <charset val="128"/>
          </rPr>
          <t>公告文１－７（１）ア（ア） 技術者資格の評価基準に記載された国土交通省登録技術者資格又はＲＣＣＭ以外の資格がある場合に選択して下さい。</t>
        </r>
        <r>
          <rPr>
            <b/>
            <sz val="9"/>
            <color indexed="39"/>
            <rFont val="MS P ゴシック"/>
            <family val="3"/>
            <charset val="128"/>
          </rPr>
          <t xml:space="preserve">
</t>
        </r>
        <r>
          <rPr>
            <sz val="9"/>
            <color indexed="39"/>
            <rFont val="MS P ゴシック"/>
            <family val="3"/>
            <charset val="128"/>
          </rPr>
          <t xml:space="preserve">
</t>
        </r>
      </text>
    </comment>
    <comment ref="AG47" authorId="0" shapeId="0" xr:uid="{00000000-0006-0000-0200-000005000000}">
      <text>
        <r>
          <rPr>
            <b/>
            <sz val="14"/>
            <color indexed="39"/>
            <rFont val="MS P ゴシック"/>
            <family val="3"/>
            <charset val="128"/>
          </rPr>
          <t>公告文１－７（１）ア（ア） 地域精通度の評価基準に記載された①の地区名を記載。
※②は①よりも広範囲</t>
        </r>
      </text>
    </comment>
    <comment ref="AG49" authorId="0" shapeId="0" xr:uid="{00000000-0006-0000-0200-000006000000}">
      <text>
        <r>
          <rPr>
            <b/>
            <sz val="14"/>
            <color indexed="39"/>
            <rFont val="MS P ゴシック"/>
            <family val="3"/>
            <charset val="128"/>
          </rPr>
          <t>公告文１－７（１）ア（ア） 地域精通度の評価基準に記載された②の地区名を記載。
※地区名が無い場合は空白又は「-」を記載して下さい。
※②は①よりも広範囲</t>
        </r>
      </text>
    </comment>
    <comment ref="AL77" authorId="0" shapeId="0" xr:uid="{00000000-0006-0000-0200-000007000000}">
      <text>
        <r>
          <rPr>
            <b/>
            <sz val="14"/>
            <color indexed="39"/>
            <rFont val="MS P ゴシック"/>
            <family val="3"/>
            <charset val="128"/>
          </rPr>
          <t>地理的条件の評価項目の設定の有無を選択してください</t>
        </r>
        <r>
          <rPr>
            <sz val="9"/>
            <color indexed="81"/>
            <rFont val="MS P ゴシック"/>
            <family val="3"/>
            <charset val="128"/>
          </rPr>
          <t xml:space="preserve">
</t>
        </r>
      </text>
    </comment>
    <comment ref="AG78" authorId="0" shapeId="0" xr:uid="{00000000-0006-0000-0200-000008000000}">
      <text>
        <r>
          <rPr>
            <b/>
            <sz val="14"/>
            <color indexed="39"/>
            <rFont val="MS P ゴシック"/>
            <family val="3"/>
            <charset val="128"/>
          </rPr>
          <t xml:space="preserve">公告文１－７（１）ア（イ） 地理的条件の評価基準に記載された①の地区名を記載。
</t>
        </r>
      </text>
    </comment>
    <comment ref="AG79" authorId="0" shapeId="0" xr:uid="{00000000-0006-0000-0200-000009000000}">
      <text>
        <r>
          <rPr>
            <b/>
            <sz val="14"/>
            <color indexed="39"/>
            <rFont val="MS P ゴシック"/>
            <family val="3"/>
            <charset val="128"/>
          </rPr>
          <t xml:space="preserve">公告文１－７（１）ア（イ） 地理的条件の評価基準に記載された①の「本社
」「営業所等」を選択。
</t>
        </r>
        <r>
          <rPr>
            <sz val="14"/>
            <color indexed="39"/>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KANRISE</author>
    <author>Setup</author>
  </authors>
  <commentList>
    <comment ref="X7" authorId="0" shapeId="0" xr:uid="{00000000-0006-0000-0300-000001000000}">
      <text>
        <r>
          <rPr>
            <b/>
            <sz val="14"/>
            <color indexed="10"/>
            <rFont val="ＭＳ Ｐゴシック"/>
            <family val="3"/>
            <charset val="128"/>
          </rPr>
          <t>入力例
19○○/△/□□</t>
        </r>
      </text>
    </comment>
    <comment ref="AE23" authorId="0" shapeId="0" xr:uid="{00000000-0006-0000-0300-000002000000}">
      <text>
        <r>
          <rPr>
            <b/>
            <sz val="14"/>
            <color indexed="10"/>
            <rFont val="ＭＳ Ｐゴシック"/>
            <family val="3"/>
            <charset val="128"/>
          </rPr>
          <t>TECRIS登録済みの場合は記入して下さい。</t>
        </r>
      </text>
    </comment>
    <comment ref="AE33" authorId="0" shapeId="0" xr:uid="{00000000-0006-0000-0300-000003000000}">
      <text>
        <r>
          <rPr>
            <b/>
            <sz val="14"/>
            <color indexed="10"/>
            <rFont val="ＭＳ Ｐゴシック"/>
            <family val="3"/>
            <charset val="128"/>
          </rPr>
          <t>TECRIS登録済みの場合は記入して下さい。</t>
        </r>
      </text>
    </comment>
    <comment ref="F36" authorId="1" shapeId="0" xr:uid="{C6050BCB-313E-4A5B-9352-C44B4DE4940E}">
      <text>
        <r>
          <rPr>
            <b/>
            <sz val="14"/>
            <color indexed="10"/>
            <rFont val="MS P ゴシック"/>
            <family val="3"/>
            <charset val="128"/>
          </rPr>
          <t>合計手持ち業務件数が５件以上の場合は、業務名等の記載は不要</t>
        </r>
      </text>
    </comment>
    <comment ref="AE40" authorId="0" shapeId="0" xr:uid="{00000000-0006-0000-0300-000004000000}">
      <text>
        <r>
          <rPr>
            <b/>
            <sz val="14"/>
            <color indexed="10"/>
            <rFont val="ＭＳ Ｐゴシック"/>
            <family val="3"/>
            <charset val="128"/>
          </rPr>
          <t>TECRIS登録済みの場合は記入して下さい。</t>
        </r>
      </text>
    </comment>
    <comment ref="AE45" authorId="0" shapeId="0" xr:uid="{00000000-0006-0000-0300-000005000000}">
      <text>
        <r>
          <rPr>
            <b/>
            <sz val="14"/>
            <color indexed="10"/>
            <rFont val="ＭＳ Ｐゴシック"/>
            <family val="3"/>
            <charset val="128"/>
          </rPr>
          <t>TECRIS登録済みの場合は記入して下さい。</t>
        </r>
      </text>
    </comment>
    <comment ref="AE50" authorId="0" shapeId="0" xr:uid="{00000000-0006-0000-0300-000006000000}">
      <text>
        <r>
          <rPr>
            <b/>
            <sz val="14"/>
            <color indexed="10"/>
            <rFont val="ＭＳ Ｐゴシック"/>
            <family val="3"/>
            <charset val="128"/>
          </rPr>
          <t>TECRIS登録済みの場合は記入して下さい。</t>
        </r>
      </text>
    </comment>
    <comment ref="AE55" authorId="0" shapeId="0" xr:uid="{00000000-0006-0000-0300-000007000000}">
      <text>
        <r>
          <rPr>
            <b/>
            <sz val="14"/>
            <color indexed="10"/>
            <rFont val="ＭＳ Ｐゴシック"/>
            <family val="3"/>
            <charset val="128"/>
          </rPr>
          <t>TECRIS登録済みの場合は記入して下さい。</t>
        </r>
      </text>
    </comment>
  </commentList>
</comments>
</file>

<file path=xl/sharedStrings.xml><?xml version="1.0" encoding="utf-8"?>
<sst xmlns="http://schemas.openxmlformats.org/spreadsheetml/2006/main" count="578" uniqueCount="407">
  <si>
    <t>入札前審査型</t>
    <rPh sb="0" eb="2">
      <t>ニュウサツ</t>
    </rPh>
    <rPh sb="2" eb="3">
      <t>マエ</t>
    </rPh>
    <rPh sb="3" eb="5">
      <t>シンサ</t>
    </rPh>
    <rPh sb="5" eb="6">
      <t>ガタ</t>
    </rPh>
    <phoneticPr fontId="2"/>
  </si>
  <si>
    <t>入札後審査型</t>
    <rPh sb="0" eb="2">
      <t>ニュウサツ</t>
    </rPh>
    <rPh sb="2" eb="3">
      <t>ゴ</t>
    </rPh>
    <rPh sb="3" eb="5">
      <t>シンサ</t>
    </rPh>
    <rPh sb="5" eb="6">
      <t>ガタ</t>
    </rPh>
    <phoneticPr fontId="2"/>
  </si>
  <si>
    <t>業務実施体制</t>
    <phoneticPr fontId="2"/>
  </si>
  <si>
    <t>予定技術者の経歴</t>
    <phoneticPr fontId="2"/>
  </si>
  <si>
    <t>入札参加資格審査：</t>
    <rPh sb="0" eb="2">
      <t>ニュウサツ</t>
    </rPh>
    <rPh sb="2" eb="4">
      <t>サンカ</t>
    </rPh>
    <rPh sb="4" eb="6">
      <t>シカク</t>
    </rPh>
    <rPh sb="6" eb="8">
      <t>シンサ</t>
    </rPh>
    <phoneticPr fontId="2"/>
  </si>
  <si>
    <t>事前確認型</t>
    <rPh sb="0" eb="2">
      <t>ジゼン</t>
    </rPh>
    <rPh sb="2" eb="4">
      <t>カクニン</t>
    </rPh>
    <rPh sb="4" eb="5">
      <t>ガタ</t>
    </rPh>
    <phoneticPr fontId="2"/>
  </si>
  <si>
    <t>事後確認型</t>
    <rPh sb="0" eb="2">
      <t>ジゴ</t>
    </rPh>
    <rPh sb="2" eb="4">
      <t>カクニン</t>
    </rPh>
    <rPh sb="4" eb="5">
      <t>ガタ</t>
    </rPh>
    <phoneticPr fontId="2"/>
  </si>
  <si>
    <t xml:space="preserve"> </t>
    <phoneticPr fontId="2"/>
  </si>
  <si>
    <t>総合評価タイプ：</t>
    <rPh sb="0" eb="4">
      <t>ソウゴウヒョウカ</t>
    </rPh>
    <phoneticPr fontId="2"/>
  </si>
  <si>
    <t>標準型</t>
    <rPh sb="0" eb="3">
      <t>ヒョウジュンガタ</t>
    </rPh>
    <phoneticPr fontId="2"/>
  </si>
  <si>
    <t>　</t>
  </si>
  <si>
    <t>　</t>
    <phoneticPr fontId="2"/>
  </si>
  <si>
    <t>レ</t>
    <phoneticPr fontId="2"/>
  </si>
  <si>
    <t>不要</t>
    <rPh sb="0" eb="2">
      <t>フヨウ</t>
    </rPh>
    <phoneticPr fontId="2"/>
  </si>
  <si>
    <t>不要</t>
    <phoneticPr fontId="2"/>
  </si>
  <si>
    <t>様式の添付書類等（確認書類等）</t>
    <rPh sb="0" eb="2">
      <t>ヨウシキ</t>
    </rPh>
    <rPh sb="3" eb="5">
      <t>テンプ</t>
    </rPh>
    <rPh sb="5" eb="7">
      <t>ショルイ</t>
    </rPh>
    <rPh sb="7" eb="8">
      <t>トウ</t>
    </rPh>
    <rPh sb="9" eb="11">
      <t>カクニン</t>
    </rPh>
    <rPh sb="11" eb="13">
      <t>ショルイ</t>
    </rPh>
    <rPh sb="13" eb="14">
      <t>トウ</t>
    </rPh>
    <phoneticPr fontId="2"/>
  </si>
  <si>
    <t>チェック</t>
    <phoneticPr fontId="2"/>
  </si>
  <si>
    <t>災害協定</t>
    <rPh sb="0" eb="2">
      <t>サイガイ</t>
    </rPh>
    <rPh sb="2" eb="4">
      <t>キョウテイ</t>
    </rPh>
    <phoneticPr fontId="2"/>
  </si>
  <si>
    <t>①災害協定等に基づく活動実績あり</t>
    <phoneticPr fontId="2"/>
  </si>
  <si>
    <t>②災害協定の締結あり</t>
    <rPh sb="6" eb="8">
      <t>テイケツ</t>
    </rPh>
    <phoneticPr fontId="2"/>
  </si>
  <si>
    <t>地域貢献活動</t>
    <rPh sb="0" eb="2">
      <t>チイキ</t>
    </rPh>
    <rPh sb="2" eb="4">
      <t>コウケン</t>
    </rPh>
    <rPh sb="4" eb="6">
      <t>カツドウ</t>
    </rPh>
    <phoneticPr fontId="2"/>
  </si>
  <si>
    <t>①活動実績あり</t>
    <rPh sb="1" eb="3">
      <t>カツドウ</t>
    </rPh>
    <rPh sb="3" eb="5">
      <t>ジッセキ</t>
    </rPh>
    <phoneticPr fontId="2"/>
  </si>
  <si>
    <t>○○○○事務所管内</t>
    <rPh sb="4" eb="6">
      <t>ジム</t>
    </rPh>
    <rPh sb="6" eb="7">
      <t>ショ</t>
    </rPh>
    <rPh sb="7" eb="9">
      <t>カンナイ</t>
    </rPh>
    <phoneticPr fontId="2"/>
  </si>
  <si>
    <t>営業所等</t>
    <rPh sb="0" eb="3">
      <t>エイギョウショ</t>
    </rPh>
    <rPh sb="3" eb="4">
      <t>トウ</t>
    </rPh>
    <phoneticPr fontId="2"/>
  </si>
  <si>
    <t>②上記以外</t>
    <phoneticPr fontId="2"/>
  </si>
  <si>
    <t>業 務 名：</t>
    <rPh sb="4" eb="5">
      <t>メイ</t>
    </rPh>
    <phoneticPr fontId="2"/>
  </si>
  <si>
    <t>契約金額：</t>
    <rPh sb="0" eb="2">
      <t>ケイヤク</t>
    </rPh>
    <rPh sb="2" eb="4">
      <t>キンガク</t>
    </rPh>
    <phoneticPr fontId="2"/>
  </si>
  <si>
    <t>業務箇所：</t>
    <rPh sb="0" eb="2">
      <t>ギョウム</t>
    </rPh>
    <rPh sb="2" eb="4">
      <t>カショ</t>
    </rPh>
    <phoneticPr fontId="2"/>
  </si>
  <si>
    <t>静岡県　　○○○市　　　　　地内</t>
    <rPh sb="0" eb="3">
      <t>シズオカケン</t>
    </rPh>
    <rPh sb="8" eb="9">
      <t>シ</t>
    </rPh>
    <rPh sb="14" eb="15">
      <t>チ</t>
    </rPh>
    <rPh sb="15" eb="16">
      <t>ナイ</t>
    </rPh>
    <phoneticPr fontId="2"/>
  </si>
  <si>
    <t>なし</t>
    <phoneticPr fontId="2"/>
  </si>
  <si>
    <t>※業務分類は『同種』『類似』『なし』のいずれか該当する分類を記載すること。</t>
    <rPh sb="1" eb="3">
      <t>ギョウム</t>
    </rPh>
    <rPh sb="3" eb="5">
      <t>ブンルイ</t>
    </rPh>
    <rPh sb="7" eb="9">
      <t>ドウシュ</t>
    </rPh>
    <rPh sb="11" eb="13">
      <t>ルイジ</t>
    </rPh>
    <rPh sb="23" eb="25">
      <t>ガイトウ</t>
    </rPh>
    <rPh sb="27" eb="29">
      <t>ブンルイ</t>
    </rPh>
    <rPh sb="30" eb="32">
      <t>キサイ</t>
    </rPh>
    <phoneticPr fontId="2"/>
  </si>
  <si>
    <t>件</t>
    <rPh sb="0" eb="1">
      <t>ケン</t>
    </rPh>
    <phoneticPr fontId="2"/>
  </si>
  <si>
    <t>合計手持ち業務件数：</t>
    <rPh sb="0" eb="2">
      <t>ゴウケイ</t>
    </rPh>
    <rPh sb="2" eb="4">
      <t>テモ</t>
    </rPh>
    <rPh sb="5" eb="7">
      <t>ギョウム</t>
    </rPh>
    <rPh sb="7" eb="9">
      <t>ケンスウ</t>
    </rPh>
    <phoneticPr fontId="2"/>
  </si>
  <si>
    <t>分野：</t>
    <rPh sb="0" eb="2">
      <t>ブンヤ</t>
    </rPh>
    <phoneticPr fontId="2"/>
  </si>
  <si>
    <t>⑦</t>
    <phoneticPr fontId="2"/>
  </si>
  <si>
    <t>会社名：</t>
    <phoneticPr fontId="2"/>
  </si>
  <si>
    <t>ＩＳＯ14001</t>
    <phoneticPr fontId="2"/>
  </si>
  <si>
    <t>なし</t>
    <phoneticPr fontId="2"/>
  </si>
  <si>
    <t>企業の能力等</t>
    <rPh sb="3" eb="5">
      <t>ノウリョク</t>
    </rPh>
    <phoneticPr fontId="2"/>
  </si>
  <si>
    <t>ＩＳＯの取組状況</t>
    <rPh sb="4" eb="6">
      <t>トリクミ</t>
    </rPh>
    <phoneticPr fontId="2"/>
  </si>
  <si>
    <t>ＣＰＤの取組状況</t>
    <rPh sb="4" eb="6">
      <t>トリクミ</t>
    </rPh>
    <rPh sb="6" eb="8">
      <t>ジョウキョウ</t>
    </rPh>
    <phoneticPr fontId="2"/>
  </si>
  <si>
    <t>取組状況：</t>
    <rPh sb="0" eb="2">
      <t>トリクミ</t>
    </rPh>
    <rPh sb="2" eb="4">
      <t>ジョウキョウ</t>
    </rPh>
    <phoneticPr fontId="2"/>
  </si>
  <si>
    <t>災害協定の締結</t>
    <rPh sb="5" eb="7">
      <t>テイケツ</t>
    </rPh>
    <phoneticPr fontId="2"/>
  </si>
  <si>
    <t>②上記以外</t>
    <rPh sb="1" eb="3">
      <t>ジョウキ</t>
    </rPh>
    <rPh sb="3" eb="5">
      <t>イガイ</t>
    </rPh>
    <phoneticPr fontId="2"/>
  </si>
  <si>
    <t>管 理</t>
    <rPh sb="0" eb="1">
      <t>カン</t>
    </rPh>
    <rPh sb="2" eb="3">
      <t>リ</t>
    </rPh>
    <phoneticPr fontId="2"/>
  </si>
  <si>
    <t>照 査</t>
    <rPh sb="0" eb="1">
      <t>テラシ</t>
    </rPh>
    <rPh sb="2" eb="3">
      <t>サ</t>
    </rPh>
    <phoneticPr fontId="2"/>
  </si>
  <si>
    <t>予 定</t>
    <rPh sb="0" eb="1">
      <t>ヨ</t>
    </rPh>
    <rPh sb="2" eb="3">
      <t>サダム</t>
    </rPh>
    <phoneticPr fontId="2"/>
  </si>
  <si>
    <t>技 術 者 の 経 歴</t>
    <rPh sb="0" eb="1">
      <t>ワザ</t>
    </rPh>
    <rPh sb="2" eb="3">
      <t>ジュツ</t>
    </rPh>
    <rPh sb="4" eb="5">
      <t>シャ</t>
    </rPh>
    <rPh sb="8" eb="9">
      <t>キョウ</t>
    </rPh>
    <rPh sb="10" eb="11">
      <t>レキ</t>
    </rPh>
    <phoneticPr fontId="2"/>
  </si>
  <si>
    <t>業務名：</t>
    <rPh sb="0" eb="2">
      <t>ギョウム</t>
    </rPh>
    <phoneticPr fontId="2"/>
  </si>
  <si>
    <t>ふりがな</t>
    <phoneticPr fontId="2"/>
  </si>
  <si>
    <t>生年月日：</t>
    <rPh sb="0" eb="2">
      <t>セイネン</t>
    </rPh>
    <rPh sb="2" eb="4">
      <t>ガッピ</t>
    </rPh>
    <phoneticPr fontId="2"/>
  </si>
  <si>
    <t>③</t>
    <phoneticPr fontId="2"/>
  </si>
  <si>
    <t>所属・役職：</t>
    <rPh sb="0" eb="2">
      <t>ショゾク</t>
    </rPh>
    <rPh sb="3" eb="5">
      <t>ヤクショク</t>
    </rPh>
    <phoneticPr fontId="2"/>
  </si>
  <si>
    <t>保有資格</t>
    <rPh sb="0" eb="2">
      <t>ホユウ</t>
    </rPh>
    <rPh sb="2" eb="4">
      <t>シカク</t>
    </rPh>
    <phoneticPr fontId="2"/>
  </si>
  <si>
    <t>技術士</t>
    <rPh sb="0" eb="3">
      <t>ギジュツシ</t>
    </rPh>
    <phoneticPr fontId="2"/>
  </si>
  <si>
    <t>ＲＣＣＭ</t>
    <phoneticPr fontId="2"/>
  </si>
  <si>
    <t>（部門：</t>
    <rPh sb="1" eb="3">
      <t>ブモン</t>
    </rPh>
    <phoneticPr fontId="2"/>
  </si>
  <si>
    <t>登録年月日：</t>
    <rPh sb="0" eb="2">
      <t>トウロク</t>
    </rPh>
    <rPh sb="2" eb="3">
      <t>ネン</t>
    </rPh>
    <rPh sb="3" eb="5">
      <t>ガッピ</t>
    </rPh>
    <phoneticPr fontId="2"/>
  </si>
  <si>
    <t>登録番号：</t>
    <phoneticPr fontId="2"/>
  </si>
  <si>
    <t>業務分類：</t>
    <phoneticPr fontId="2"/>
  </si>
  <si>
    <t>同種</t>
    <rPh sb="0" eb="2">
      <t>ドウシュ</t>
    </rPh>
    <phoneticPr fontId="2"/>
  </si>
  <si>
    <t>類似</t>
    <rPh sb="0" eb="2">
      <t>ルイジ</t>
    </rPh>
    <phoneticPr fontId="2"/>
  </si>
  <si>
    <t>発注機関：</t>
    <rPh sb="0" eb="2">
      <t>ハッチュウ</t>
    </rPh>
    <rPh sb="2" eb="4">
      <t>キカン</t>
    </rPh>
    <phoneticPr fontId="2"/>
  </si>
  <si>
    <t>業務名：</t>
    <rPh sb="2" eb="3">
      <t>メイ</t>
    </rPh>
    <phoneticPr fontId="2"/>
  </si>
  <si>
    <t>TECRIS登録番号：</t>
    <rPh sb="6" eb="8">
      <t>トウロク</t>
    </rPh>
    <rPh sb="8" eb="10">
      <t>バンゴウ</t>
    </rPh>
    <phoneticPr fontId="2"/>
  </si>
  <si>
    <t>履行期間：</t>
    <rPh sb="0" eb="2">
      <t>リコウ</t>
    </rPh>
    <rPh sb="2" eb="4">
      <t>キカン</t>
    </rPh>
    <phoneticPr fontId="2"/>
  </si>
  <si>
    <t>～</t>
    <phoneticPr fontId="2"/>
  </si>
  <si>
    <t>氏　名：</t>
    <rPh sb="0" eb="1">
      <t>シ</t>
    </rPh>
    <rPh sb="2" eb="3">
      <t>メイ</t>
    </rPh>
    <phoneticPr fontId="2"/>
  </si>
  <si>
    <t>推奨（目標）単位</t>
    <rPh sb="0" eb="2">
      <t>スイショウ</t>
    </rPh>
    <rPh sb="3" eb="5">
      <t>モクヒョウ</t>
    </rPh>
    <rPh sb="6" eb="8">
      <t>タンイ</t>
    </rPh>
    <phoneticPr fontId="2"/>
  </si>
  <si>
    <t>①</t>
    <phoneticPr fontId="2"/>
  </si>
  <si>
    <t>②</t>
    <phoneticPr fontId="2"/>
  </si>
  <si>
    <t>証明書発行団体名：</t>
    <rPh sb="0" eb="3">
      <t>ショウメイショ</t>
    </rPh>
    <rPh sb="3" eb="5">
      <t>ハッコウ</t>
    </rPh>
    <rPh sb="5" eb="7">
      <t>ダンタイ</t>
    </rPh>
    <rPh sb="7" eb="8">
      <t>メイ</t>
    </rPh>
    <phoneticPr fontId="2"/>
  </si>
  <si>
    <t>（社）日本技術士会</t>
    <rPh sb="1" eb="2">
      <t>シャ</t>
    </rPh>
    <rPh sb="3" eb="5">
      <t>ニホン</t>
    </rPh>
    <rPh sb="5" eb="8">
      <t>ギジュツシ</t>
    </rPh>
    <rPh sb="8" eb="9">
      <t>カイ</t>
    </rPh>
    <phoneticPr fontId="2"/>
  </si>
  <si>
    <t>（社）建設コンサルタンツ協会</t>
    <rPh sb="1" eb="2">
      <t>シャ</t>
    </rPh>
    <rPh sb="3" eb="5">
      <t>ケンセツ</t>
    </rPh>
    <rPh sb="12" eb="14">
      <t>キョウカイ</t>
    </rPh>
    <phoneticPr fontId="2"/>
  </si>
  <si>
    <t>（社）土木学会</t>
    <rPh sb="1" eb="2">
      <t>シャ</t>
    </rPh>
    <rPh sb="3" eb="5">
      <t>ドボク</t>
    </rPh>
    <rPh sb="5" eb="7">
      <t>ガッカイ</t>
    </rPh>
    <phoneticPr fontId="2"/>
  </si>
  <si>
    <t>取得期間：</t>
    <rPh sb="0" eb="2">
      <t>シュトク</t>
    </rPh>
    <rPh sb="2" eb="4">
      <t>キカン</t>
    </rPh>
    <phoneticPr fontId="2"/>
  </si>
  <si>
    <t>取得単位：</t>
    <rPh sb="0" eb="2">
      <t>シュトク</t>
    </rPh>
    <rPh sb="2" eb="4">
      <t>タンイ</t>
    </rPh>
    <phoneticPr fontId="2"/>
  </si>
  <si>
    <t>単位(CPD時間)</t>
    <rPh sb="0" eb="2">
      <t>タンイ</t>
    </rPh>
    <rPh sb="6" eb="8">
      <t>ジカン</t>
    </rPh>
    <phoneticPr fontId="2"/>
  </si>
  <si>
    <t>手持ち業務の状況</t>
    <rPh sb="0" eb="2">
      <t>テモ</t>
    </rPh>
    <rPh sb="3" eb="5">
      <t>ギョウム</t>
    </rPh>
    <rPh sb="6" eb="8">
      <t>ジョウキョウ</t>
    </rPh>
    <phoneticPr fontId="2"/>
  </si>
  <si>
    <t>現在</t>
    <rPh sb="0" eb="2">
      <t>ゲンザイ</t>
    </rPh>
    <phoneticPr fontId="2"/>
  </si>
  <si>
    <t>平成　　年　　月　　日</t>
    <phoneticPr fontId="2"/>
  </si>
  <si>
    <t>平成　　年　　月　　日</t>
    <phoneticPr fontId="2"/>
  </si>
  <si>
    <t>職務上の立場：</t>
    <rPh sb="0" eb="2">
      <t>ショクム</t>
    </rPh>
    <rPh sb="2" eb="3">
      <t>ジョウ</t>
    </rPh>
    <rPh sb="4" eb="6">
      <t>タチバ</t>
    </rPh>
    <phoneticPr fontId="2"/>
  </si>
  <si>
    <t>入札番号</t>
    <rPh sb="0" eb="2">
      <t>ニュウサツ</t>
    </rPh>
    <rPh sb="2" eb="4">
      <t>バンゴウ</t>
    </rPh>
    <phoneticPr fontId="2"/>
  </si>
  <si>
    <t>年</t>
    <phoneticPr fontId="2"/>
  </si>
  <si>
    <t>月</t>
    <phoneticPr fontId="2"/>
  </si>
  <si>
    <t>日</t>
    <phoneticPr fontId="2"/>
  </si>
  <si>
    <t>下田土木事務所長</t>
    <rPh sb="0" eb="2">
      <t>シモダ</t>
    </rPh>
    <rPh sb="2" eb="4">
      <t>ドボク</t>
    </rPh>
    <rPh sb="4" eb="6">
      <t>ジム</t>
    </rPh>
    <rPh sb="6" eb="7">
      <t>ショ</t>
    </rPh>
    <rPh sb="7" eb="8">
      <t>チョウ</t>
    </rPh>
    <phoneticPr fontId="2"/>
  </si>
  <si>
    <t>熱海土木事務所長</t>
    <rPh sb="0" eb="2">
      <t>アタミ</t>
    </rPh>
    <rPh sb="2" eb="4">
      <t>ドボク</t>
    </rPh>
    <rPh sb="4" eb="6">
      <t>ジム</t>
    </rPh>
    <rPh sb="6" eb="7">
      <t>ショ</t>
    </rPh>
    <phoneticPr fontId="2"/>
  </si>
  <si>
    <t>静岡県</t>
    <phoneticPr fontId="2"/>
  </si>
  <si>
    <t>賀茂農林事務所</t>
    <rPh sb="0" eb="2">
      <t>カモ</t>
    </rPh>
    <rPh sb="2" eb="4">
      <t>ノウリン</t>
    </rPh>
    <rPh sb="4" eb="6">
      <t>ジム</t>
    </rPh>
    <rPh sb="6" eb="7">
      <t>ショ</t>
    </rPh>
    <phoneticPr fontId="2"/>
  </si>
  <si>
    <t>東部農林事務所</t>
    <rPh sb="0" eb="2">
      <t>トウブ</t>
    </rPh>
    <rPh sb="2" eb="4">
      <t>ノウリン</t>
    </rPh>
    <rPh sb="4" eb="6">
      <t>ジム</t>
    </rPh>
    <rPh sb="6" eb="7">
      <t>ショ</t>
    </rPh>
    <phoneticPr fontId="2"/>
  </si>
  <si>
    <t>富士農林事務所</t>
    <rPh sb="0" eb="2">
      <t>フジ</t>
    </rPh>
    <rPh sb="2" eb="4">
      <t>ノウリン</t>
    </rPh>
    <rPh sb="4" eb="6">
      <t>ジム</t>
    </rPh>
    <rPh sb="6" eb="7">
      <t>ショ</t>
    </rPh>
    <phoneticPr fontId="2"/>
  </si>
  <si>
    <t>中部農林事務所</t>
    <rPh sb="0" eb="2">
      <t>チュウブ</t>
    </rPh>
    <rPh sb="2" eb="4">
      <t>ノウリン</t>
    </rPh>
    <rPh sb="4" eb="6">
      <t>ジム</t>
    </rPh>
    <rPh sb="6" eb="7">
      <t>ショ</t>
    </rPh>
    <phoneticPr fontId="2"/>
  </si>
  <si>
    <t>志太榛原農林事務所</t>
    <rPh sb="0" eb="1">
      <t>シ</t>
    </rPh>
    <rPh sb="1" eb="2">
      <t>タ</t>
    </rPh>
    <rPh sb="2" eb="4">
      <t>ハイバラ</t>
    </rPh>
    <rPh sb="4" eb="6">
      <t>ノウリン</t>
    </rPh>
    <rPh sb="6" eb="8">
      <t>ジム</t>
    </rPh>
    <rPh sb="8" eb="9">
      <t>ショ</t>
    </rPh>
    <phoneticPr fontId="2"/>
  </si>
  <si>
    <t>中遠農林事務所</t>
    <rPh sb="0" eb="1">
      <t>チュウ</t>
    </rPh>
    <rPh sb="1" eb="2">
      <t>エン</t>
    </rPh>
    <rPh sb="2" eb="4">
      <t>ノウリン</t>
    </rPh>
    <rPh sb="4" eb="6">
      <t>ジム</t>
    </rPh>
    <rPh sb="6" eb="7">
      <t>ショ</t>
    </rPh>
    <phoneticPr fontId="2"/>
  </si>
  <si>
    <t>西部農林事務所</t>
    <rPh sb="0" eb="2">
      <t>セイブ</t>
    </rPh>
    <rPh sb="2" eb="4">
      <t>ノウリン</t>
    </rPh>
    <rPh sb="4" eb="6">
      <t>ジム</t>
    </rPh>
    <rPh sb="6" eb="7">
      <t>ショ</t>
    </rPh>
    <phoneticPr fontId="2"/>
  </si>
  <si>
    <t>）</t>
    <phoneticPr fontId="2"/>
  </si>
  <si>
    <t>照査
技術者なし</t>
    <rPh sb="0" eb="2">
      <t>ショウサ</t>
    </rPh>
    <rPh sb="3" eb="6">
      <t>ギジュツシャ</t>
    </rPh>
    <phoneticPr fontId="2"/>
  </si>
  <si>
    <t>袋井土木事務所長</t>
    <rPh sb="0" eb="2">
      <t>フクロイ</t>
    </rPh>
    <rPh sb="2" eb="4">
      <t>ドボク</t>
    </rPh>
    <rPh sb="4" eb="6">
      <t>ジム</t>
    </rPh>
    <rPh sb="6" eb="7">
      <t>ショ</t>
    </rPh>
    <phoneticPr fontId="2"/>
  </si>
  <si>
    <t>浜松土木事務所長</t>
    <rPh sb="0" eb="2">
      <t>ハママツ</t>
    </rPh>
    <rPh sb="2" eb="4">
      <t>ドボク</t>
    </rPh>
    <rPh sb="4" eb="6">
      <t>ジム</t>
    </rPh>
    <rPh sb="6" eb="7">
      <t>ショ</t>
    </rPh>
    <phoneticPr fontId="2"/>
  </si>
  <si>
    <t>代表取締役　○○○○</t>
    <phoneticPr fontId="2"/>
  </si>
  <si>
    <t>清水港管理局長</t>
    <rPh sb="0" eb="2">
      <t>シミズ</t>
    </rPh>
    <rPh sb="2" eb="3">
      <t>コウ</t>
    </rPh>
    <rPh sb="3" eb="6">
      <t>カンリキョク</t>
    </rPh>
    <phoneticPr fontId="2"/>
  </si>
  <si>
    <t>焼津漁港管理事務所長</t>
    <rPh sb="0" eb="2">
      <t>ヤイヅ</t>
    </rPh>
    <rPh sb="2" eb="4">
      <t>ギョコウ</t>
    </rPh>
    <rPh sb="4" eb="6">
      <t>カンリ</t>
    </rPh>
    <rPh sb="6" eb="8">
      <t>ジム</t>
    </rPh>
    <rPh sb="8" eb="9">
      <t>ショ</t>
    </rPh>
    <phoneticPr fontId="2"/>
  </si>
  <si>
    <t>御前崎港管理事務所長</t>
    <rPh sb="0" eb="3">
      <t>オマエザキ</t>
    </rPh>
    <rPh sb="3" eb="4">
      <t>コウ</t>
    </rPh>
    <rPh sb="4" eb="6">
      <t>カンリ</t>
    </rPh>
    <rPh sb="6" eb="8">
      <t>ジム</t>
    </rPh>
    <rPh sb="8" eb="9">
      <t>ショ</t>
    </rPh>
    <phoneticPr fontId="2"/>
  </si>
  <si>
    <t>静岡空港管理事務所長</t>
    <rPh sb="0" eb="2">
      <t>シズオカ</t>
    </rPh>
    <rPh sb="2" eb="4">
      <t>クウコウ</t>
    </rPh>
    <rPh sb="4" eb="6">
      <t>カンリ</t>
    </rPh>
    <rPh sb="6" eb="8">
      <t>ジム</t>
    </rPh>
    <rPh sb="8" eb="9">
      <t>ショ</t>
    </rPh>
    <phoneticPr fontId="2"/>
  </si>
  <si>
    <t>賀茂農林事務所長</t>
    <rPh sb="0" eb="2">
      <t>カモ</t>
    </rPh>
    <rPh sb="2" eb="4">
      <t>ノウリン</t>
    </rPh>
    <rPh sb="4" eb="6">
      <t>ジム</t>
    </rPh>
    <rPh sb="6" eb="7">
      <t>ショ</t>
    </rPh>
    <phoneticPr fontId="2"/>
  </si>
  <si>
    <t>東部農林事務所長</t>
    <rPh sb="0" eb="2">
      <t>トウブ</t>
    </rPh>
    <rPh sb="2" eb="4">
      <t>ノウリン</t>
    </rPh>
    <rPh sb="4" eb="6">
      <t>ジム</t>
    </rPh>
    <rPh sb="6" eb="7">
      <t>ショ</t>
    </rPh>
    <phoneticPr fontId="2"/>
  </si>
  <si>
    <t>富士農林事務所長</t>
    <rPh sb="0" eb="2">
      <t>フジ</t>
    </rPh>
    <rPh sb="2" eb="4">
      <t>ノウリン</t>
    </rPh>
    <rPh sb="4" eb="6">
      <t>ジム</t>
    </rPh>
    <rPh sb="6" eb="7">
      <t>ショ</t>
    </rPh>
    <phoneticPr fontId="2"/>
  </si>
  <si>
    <t>中部農林事務所長</t>
    <rPh sb="0" eb="2">
      <t>チュウブ</t>
    </rPh>
    <rPh sb="2" eb="4">
      <t>ノウリン</t>
    </rPh>
    <rPh sb="4" eb="6">
      <t>ジム</t>
    </rPh>
    <rPh sb="6" eb="7">
      <t>ショ</t>
    </rPh>
    <phoneticPr fontId="2"/>
  </si>
  <si>
    <t>志太榛原農林事務所長</t>
    <rPh sb="0" eb="1">
      <t>シ</t>
    </rPh>
    <rPh sb="1" eb="2">
      <t>タ</t>
    </rPh>
    <rPh sb="2" eb="4">
      <t>ハイバラ</t>
    </rPh>
    <rPh sb="4" eb="6">
      <t>ノウリン</t>
    </rPh>
    <rPh sb="6" eb="8">
      <t>ジム</t>
    </rPh>
    <rPh sb="8" eb="9">
      <t>ショ</t>
    </rPh>
    <phoneticPr fontId="2"/>
  </si>
  <si>
    <t>中遠農林事務所長</t>
    <rPh sb="0" eb="1">
      <t>チュウ</t>
    </rPh>
    <rPh sb="1" eb="2">
      <t>エン</t>
    </rPh>
    <rPh sb="2" eb="4">
      <t>ノウリン</t>
    </rPh>
    <rPh sb="4" eb="6">
      <t>ジム</t>
    </rPh>
    <rPh sb="6" eb="7">
      <t>ショ</t>
    </rPh>
    <phoneticPr fontId="2"/>
  </si>
  <si>
    <t>西部農林事務所長</t>
    <rPh sb="0" eb="2">
      <t>セイブ</t>
    </rPh>
    <rPh sb="2" eb="4">
      <t>ノウリン</t>
    </rPh>
    <rPh sb="4" eb="6">
      <t>ジム</t>
    </rPh>
    <rPh sb="6" eb="7">
      <t>ショ</t>
    </rPh>
    <phoneticPr fontId="2"/>
  </si>
  <si>
    <t xml:space="preserve">                                        </t>
  </si>
  <si>
    <t>元</t>
    <rPh sb="0" eb="1">
      <t>モト</t>
    </rPh>
    <phoneticPr fontId="2"/>
  </si>
  <si>
    <t>市</t>
    <rPh sb="0" eb="1">
      <t>シ</t>
    </rPh>
    <phoneticPr fontId="2"/>
  </si>
  <si>
    <t>なし</t>
    <phoneticPr fontId="2"/>
  </si>
  <si>
    <t>町</t>
    <rPh sb="0" eb="1">
      <t>マチ</t>
    </rPh>
    <phoneticPr fontId="2"/>
  </si>
  <si>
    <t>○○○コンサルタント株式会社</t>
    <phoneticPr fontId="2"/>
  </si>
  <si>
    <t>知事　川勝　平太</t>
    <rPh sb="0" eb="2">
      <t>チジ</t>
    </rPh>
    <rPh sb="3" eb="5">
      <t>カワカツ</t>
    </rPh>
    <rPh sb="6" eb="8">
      <t>ヘイタ</t>
    </rPh>
    <phoneticPr fontId="2"/>
  </si>
  <si>
    <t>業種区分</t>
    <rPh sb="0" eb="2">
      <t>ギョウシュ</t>
    </rPh>
    <phoneticPr fontId="2"/>
  </si>
  <si>
    <t>測量</t>
    <rPh sb="0" eb="2">
      <t>ソクリョウ</t>
    </rPh>
    <phoneticPr fontId="2"/>
  </si>
  <si>
    <t>土木関係建設コンサルタント</t>
    <rPh sb="0" eb="2">
      <t>ドボク</t>
    </rPh>
    <rPh sb="2" eb="4">
      <t>カンケイ</t>
    </rPh>
    <rPh sb="4" eb="6">
      <t>ケンセツ</t>
    </rPh>
    <phoneticPr fontId="2"/>
  </si>
  <si>
    <t>建築関係建設コンサルタント</t>
    <rPh sb="0" eb="2">
      <t>ケンチク</t>
    </rPh>
    <rPh sb="2" eb="4">
      <t>カンケイ</t>
    </rPh>
    <rPh sb="4" eb="6">
      <t>ケンセツ</t>
    </rPh>
    <phoneticPr fontId="2"/>
  </si>
  <si>
    <t>地質調査</t>
    <phoneticPr fontId="2"/>
  </si>
  <si>
    <t>補償関係コンサルタント</t>
    <rPh sb="0" eb="2">
      <t>ホショウ</t>
    </rPh>
    <rPh sb="2" eb="4">
      <t>カンケイ</t>
    </rPh>
    <phoneticPr fontId="2"/>
  </si>
  <si>
    <t>業務箇所</t>
    <rPh sb="0" eb="2">
      <t>ギョウム</t>
    </rPh>
    <rPh sb="2" eb="4">
      <t>カショ</t>
    </rPh>
    <phoneticPr fontId="2"/>
  </si>
  <si>
    <t>３　業務箇所</t>
    <rPh sb="2" eb="4">
      <t>ギョウム</t>
    </rPh>
    <rPh sb="4" eb="6">
      <t>カショ</t>
    </rPh>
    <phoneticPr fontId="2"/>
  </si>
  <si>
    <t>２　業務名</t>
    <rPh sb="2" eb="4">
      <t>ギョウム</t>
    </rPh>
    <phoneticPr fontId="2"/>
  </si>
  <si>
    <t xml:space="preserve">　下記業務の総合評価項目について、自社による評価点を申請します。 </t>
    <rPh sb="3" eb="5">
      <t>ギョウム</t>
    </rPh>
    <rPh sb="6" eb="8">
      <t>ソウゴウ</t>
    </rPh>
    <rPh sb="8" eb="10">
      <t>ヒョウカ</t>
    </rPh>
    <rPh sb="10" eb="12">
      <t>コウモク</t>
    </rPh>
    <rPh sb="17" eb="19">
      <t>ジシャ</t>
    </rPh>
    <rPh sb="22" eb="24">
      <t>ヒョウカ</t>
    </rPh>
    <rPh sb="24" eb="25">
      <t>テン</t>
    </rPh>
    <phoneticPr fontId="2"/>
  </si>
  <si>
    <t>申請点
小計</t>
    <rPh sb="0" eb="2">
      <t>シンセイ</t>
    </rPh>
    <rPh sb="2" eb="3">
      <t>テン</t>
    </rPh>
    <rPh sb="4" eb="6">
      <t>ショウケイ</t>
    </rPh>
    <phoneticPr fontId="2"/>
  </si>
  <si>
    <t>照査
技術者</t>
    <rPh sb="0" eb="2">
      <t>ショウサ</t>
    </rPh>
    <rPh sb="3" eb="6">
      <t>ギジュツシャ</t>
    </rPh>
    <phoneticPr fontId="2"/>
  </si>
  <si>
    <t>ＣＰＤの実績</t>
    <rPh sb="4" eb="6">
      <t>ジッセキ</t>
    </rPh>
    <phoneticPr fontId="2"/>
  </si>
  <si>
    <t>①技術士</t>
    <rPh sb="1" eb="4">
      <t>ギジュツシ</t>
    </rPh>
    <phoneticPr fontId="2"/>
  </si>
  <si>
    <t>③上記以外</t>
    <rPh sb="1" eb="3">
      <t>ジョウキ</t>
    </rPh>
    <rPh sb="3" eb="5">
      <t>イガイ</t>
    </rPh>
    <phoneticPr fontId="2"/>
  </si>
  <si>
    <t>会社名：</t>
    <phoneticPr fontId="2"/>
  </si>
  <si>
    <t>あり</t>
    <phoneticPr fontId="2"/>
  </si>
  <si>
    <t>部長</t>
    <rPh sb="0" eb="2">
      <t>ブチョウ</t>
    </rPh>
    <phoneticPr fontId="2"/>
  </si>
  <si>
    <t>交通基盤部</t>
    <rPh sb="0" eb="2">
      <t>コウツウ</t>
    </rPh>
    <rPh sb="2" eb="4">
      <t>キバン</t>
    </rPh>
    <rPh sb="4" eb="5">
      <t>ブ</t>
    </rPh>
    <phoneticPr fontId="2"/>
  </si>
  <si>
    <t>ＩＳＯ9001</t>
    <phoneticPr fontId="2"/>
  </si>
  <si>
    <t>あり</t>
    <phoneticPr fontId="2"/>
  </si>
  <si>
    <t>所長</t>
    <rPh sb="0" eb="2">
      <t>ショチョウ</t>
    </rPh>
    <phoneticPr fontId="2"/>
  </si>
  <si>
    <t>下田土木事務所</t>
    <rPh sb="0" eb="2">
      <t>シモダ</t>
    </rPh>
    <rPh sb="2" eb="4">
      <t>ドボク</t>
    </rPh>
    <rPh sb="4" eb="6">
      <t>ジム</t>
    </rPh>
    <rPh sb="6" eb="7">
      <t>ショ</t>
    </rPh>
    <phoneticPr fontId="2"/>
  </si>
  <si>
    <t>熱海土木事務所</t>
    <rPh sb="0" eb="2">
      <t>アタミ</t>
    </rPh>
    <rPh sb="2" eb="4">
      <t>ドボク</t>
    </rPh>
    <rPh sb="4" eb="6">
      <t>ジム</t>
    </rPh>
    <rPh sb="6" eb="7">
      <t>ショ</t>
    </rPh>
    <phoneticPr fontId="2"/>
  </si>
  <si>
    <t>沼津土木事務所</t>
    <rPh sb="0" eb="2">
      <t>ヌマヅ</t>
    </rPh>
    <rPh sb="2" eb="4">
      <t>ドボク</t>
    </rPh>
    <rPh sb="4" eb="6">
      <t>ジム</t>
    </rPh>
    <rPh sb="6" eb="7">
      <t>ショ</t>
    </rPh>
    <phoneticPr fontId="2"/>
  </si>
  <si>
    <t>富士土木事務所</t>
    <rPh sb="0" eb="2">
      <t>フジ</t>
    </rPh>
    <rPh sb="2" eb="4">
      <t>ドボク</t>
    </rPh>
    <rPh sb="4" eb="6">
      <t>ジム</t>
    </rPh>
    <rPh sb="6" eb="7">
      <t>ショ</t>
    </rPh>
    <phoneticPr fontId="2"/>
  </si>
  <si>
    <t>静岡土木事務所</t>
    <rPh sb="0" eb="2">
      <t>シズオカ</t>
    </rPh>
    <rPh sb="2" eb="4">
      <t>ドボク</t>
    </rPh>
    <rPh sb="4" eb="6">
      <t>ジム</t>
    </rPh>
    <rPh sb="6" eb="7">
      <t>ショ</t>
    </rPh>
    <phoneticPr fontId="2"/>
  </si>
  <si>
    <t>島田土木事務所</t>
    <rPh sb="0" eb="2">
      <t>シマダ</t>
    </rPh>
    <rPh sb="2" eb="4">
      <t>ドボク</t>
    </rPh>
    <rPh sb="4" eb="6">
      <t>ジム</t>
    </rPh>
    <rPh sb="6" eb="7">
      <t>ショ</t>
    </rPh>
    <phoneticPr fontId="2"/>
  </si>
  <si>
    <t>袋井土木事務所</t>
    <rPh sb="0" eb="2">
      <t>フクロイ</t>
    </rPh>
    <rPh sb="2" eb="4">
      <t>ドボク</t>
    </rPh>
    <rPh sb="4" eb="6">
      <t>ジム</t>
    </rPh>
    <rPh sb="6" eb="7">
      <t>ショ</t>
    </rPh>
    <phoneticPr fontId="2"/>
  </si>
  <si>
    <t>その他</t>
    <rPh sb="2" eb="3">
      <t>タ</t>
    </rPh>
    <phoneticPr fontId="2"/>
  </si>
  <si>
    <t>申請点</t>
    <rPh sb="0" eb="2">
      <t>シンセイ</t>
    </rPh>
    <rPh sb="2" eb="3">
      <t>テン</t>
    </rPh>
    <phoneticPr fontId="2"/>
  </si>
  <si>
    <t>田子の浦港管理事務所長</t>
    <rPh sb="0" eb="2">
      <t>タゴ</t>
    </rPh>
    <rPh sb="3" eb="4">
      <t>ウラ</t>
    </rPh>
    <rPh sb="4" eb="5">
      <t>コウ</t>
    </rPh>
    <rPh sb="5" eb="7">
      <t>カンリ</t>
    </rPh>
    <rPh sb="7" eb="9">
      <t>ジム</t>
    </rPh>
    <rPh sb="9" eb="10">
      <t>ショ</t>
    </rPh>
    <phoneticPr fontId="2"/>
  </si>
  <si>
    <t>様</t>
    <phoneticPr fontId="2"/>
  </si>
  <si>
    <t>沼津土木事務所長</t>
    <rPh sb="0" eb="2">
      <t>ヌマヅ</t>
    </rPh>
    <rPh sb="2" eb="4">
      <t>ドボク</t>
    </rPh>
    <rPh sb="4" eb="6">
      <t>ジム</t>
    </rPh>
    <rPh sb="6" eb="7">
      <t>ショ</t>
    </rPh>
    <phoneticPr fontId="2"/>
  </si>
  <si>
    <t>富士土木事務所長</t>
    <rPh sb="0" eb="2">
      <t>フジ</t>
    </rPh>
    <rPh sb="2" eb="4">
      <t>ドボク</t>
    </rPh>
    <rPh sb="4" eb="6">
      <t>ジム</t>
    </rPh>
    <rPh sb="6" eb="7">
      <t>ショ</t>
    </rPh>
    <phoneticPr fontId="2"/>
  </si>
  <si>
    <t>○○市○○町○－○－○</t>
  </si>
  <si>
    <t>静岡土木事務所長</t>
    <rPh sb="0" eb="2">
      <t>シズオカ</t>
    </rPh>
    <rPh sb="2" eb="4">
      <t>ドボク</t>
    </rPh>
    <rPh sb="4" eb="6">
      <t>ジム</t>
    </rPh>
    <rPh sb="6" eb="7">
      <t>ショ</t>
    </rPh>
    <phoneticPr fontId="2"/>
  </si>
  <si>
    <t>島田土木事務所長</t>
    <rPh sb="0" eb="2">
      <t>シマダ</t>
    </rPh>
    <rPh sb="2" eb="4">
      <t>ドボク</t>
    </rPh>
    <rPh sb="4" eb="6">
      <t>ジム</t>
    </rPh>
    <rPh sb="6" eb="7">
      <t>ショ</t>
    </rPh>
    <phoneticPr fontId="2"/>
  </si>
  <si>
    <t>浜松土木事務所</t>
    <rPh sb="0" eb="2">
      <t>ハママツ</t>
    </rPh>
    <rPh sb="2" eb="4">
      <t>ドボク</t>
    </rPh>
    <rPh sb="4" eb="6">
      <t>ジム</t>
    </rPh>
    <rPh sb="6" eb="7">
      <t>ショ</t>
    </rPh>
    <phoneticPr fontId="2"/>
  </si>
  <si>
    <t>田子の浦港管理事務所</t>
    <rPh sb="0" eb="2">
      <t>タゴ</t>
    </rPh>
    <rPh sb="3" eb="4">
      <t>ウラ</t>
    </rPh>
    <rPh sb="4" eb="5">
      <t>コウ</t>
    </rPh>
    <rPh sb="5" eb="7">
      <t>カンリ</t>
    </rPh>
    <rPh sb="7" eb="9">
      <t>ジム</t>
    </rPh>
    <rPh sb="9" eb="10">
      <t>ショ</t>
    </rPh>
    <phoneticPr fontId="2"/>
  </si>
  <si>
    <t>清水港管理局</t>
    <rPh sb="0" eb="2">
      <t>シミズ</t>
    </rPh>
    <rPh sb="2" eb="3">
      <t>コウ</t>
    </rPh>
    <rPh sb="3" eb="6">
      <t>カンリキョク</t>
    </rPh>
    <phoneticPr fontId="2"/>
  </si>
  <si>
    <t>焼津漁港管理事務所</t>
    <rPh sb="0" eb="2">
      <t>ヤイヅ</t>
    </rPh>
    <rPh sb="2" eb="4">
      <t>ギョコウ</t>
    </rPh>
    <rPh sb="4" eb="6">
      <t>カンリ</t>
    </rPh>
    <rPh sb="6" eb="8">
      <t>ジム</t>
    </rPh>
    <rPh sb="8" eb="9">
      <t>ショ</t>
    </rPh>
    <phoneticPr fontId="2"/>
  </si>
  <si>
    <t>御前崎港管理事務所</t>
    <rPh sb="0" eb="3">
      <t>オマエザキ</t>
    </rPh>
    <rPh sb="3" eb="4">
      <t>コウ</t>
    </rPh>
    <rPh sb="4" eb="6">
      <t>カンリ</t>
    </rPh>
    <rPh sb="6" eb="8">
      <t>ジム</t>
    </rPh>
    <rPh sb="8" eb="9">
      <t>ショ</t>
    </rPh>
    <phoneticPr fontId="2"/>
  </si>
  <si>
    <t>静岡空港管理事務所</t>
    <rPh sb="0" eb="2">
      <t>シズオカ</t>
    </rPh>
    <rPh sb="2" eb="4">
      <t>クウコウ</t>
    </rPh>
    <rPh sb="4" eb="6">
      <t>カンリ</t>
    </rPh>
    <rPh sb="6" eb="8">
      <t>ジム</t>
    </rPh>
    <rPh sb="8" eb="9">
      <t>ショ</t>
    </rPh>
    <phoneticPr fontId="2"/>
  </si>
  <si>
    <t>(本社の所在地を記入すること｡)</t>
    <phoneticPr fontId="2"/>
  </si>
  <si>
    <t>○○　○○</t>
    <phoneticPr fontId="2"/>
  </si>
  <si>
    <t>○○○-○○○-○○○○</t>
    <phoneticPr fontId="2"/>
  </si>
  <si>
    <t>　標記について、</t>
    <phoneticPr fontId="2"/>
  </si>
  <si>
    <t>『</t>
    <phoneticPr fontId="2"/>
  </si>
  <si>
    <t>』</t>
    <phoneticPr fontId="2"/>
  </si>
  <si>
    <t>所在地</t>
    <phoneticPr fontId="2"/>
  </si>
  <si>
    <t>評価項目</t>
  </si>
  <si>
    <t>技術者資格</t>
  </si>
  <si>
    <t>円</t>
    <rPh sb="0" eb="1">
      <t>エン</t>
    </rPh>
    <phoneticPr fontId="2"/>
  </si>
  <si>
    <t>以上</t>
    <rPh sb="0" eb="2">
      <t>イジョウ</t>
    </rPh>
    <phoneticPr fontId="2"/>
  </si>
  <si>
    <t>未満</t>
    <rPh sb="0" eb="2">
      <t>ミマン</t>
    </rPh>
    <phoneticPr fontId="2"/>
  </si>
  <si>
    <t>備考</t>
    <rPh sb="0" eb="2">
      <t>ビコウ</t>
    </rPh>
    <phoneticPr fontId="2"/>
  </si>
  <si>
    <t>商号又は名称</t>
    <phoneticPr fontId="2"/>
  </si>
  <si>
    <t>代表者氏名</t>
    <phoneticPr fontId="2"/>
  </si>
  <si>
    <t>住所</t>
    <phoneticPr fontId="2"/>
  </si>
  <si>
    <t>４　評価点申請</t>
    <rPh sb="2" eb="4">
      <t>ヒョウカ</t>
    </rPh>
    <rPh sb="4" eb="5">
      <t>テン</t>
    </rPh>
    <rPh sb="5" eb="7">
      <t>シンセイ</t>
    </rPh>
    <phoneticPr fontId="2"/>
  </si>
  <si>
    <t>１　入札番号</t>
    <rPh sb="2" eb="4">
      <t>ニュウサツ</t>
    </rPh>
    <rPh sb="4" eb="6">
      <t>バンゴウ</t>
    </rPh>
    <phoneticPr fontId="2"/>
  </si>
  <si>
    <t>：</t>
    <phoneticPr fontId="2"/>
  </si>
  <si>
    <t>連絡先</t>
    <phoneticPr fontId="2"/>
  </si>
  <si>
    <t>氏　名：</t>
    <phoneticPr fontId="2"/>
  </si>
  <si>
    <t>電　話：</t>
    <phoneticPr fontId="2"/>
  </si>
  <si>
    <t>所　属：</t>
    <rPh sb="0" eb="1">
      <t>トコロ</t>
    </rPh>
    <rPh sb="2" eb="3">
      <t>ゾク</t>
    </rPh>
    <phoneticPr fontId="2"/>
  </si>
  <si>
    <t>役　職：</t>
    <rPh sb="0" eb="1">
      <t>エキ</t>
    </rPh>
    <rPh sb="2" eb="3">
      <t>ショク</t>
    </rPh>
    <phoneticPr fontId="2"/>
  </si>
  <si>
    <t>E-mail：</t>
    <phoneticPr fontId="2"/>
  </si>
  <si>
    <t>○○</t>
    <phoneticPr fontId="2"/>
  </si>
  <si>
    <t>○○○</t>
    <phoneticPr fontId="2"/>
  </si>
  <si>
    <t>○○○○○○＠○○.○○.○○</t>
    <phoneticPr fontId="2"/>
  </si>
  <si>
    <t>技　術　資　料</t>
    <rPh sb="0" eb="1">
      <t>ワザ</t>
    </rPh>
    <rPh sb="2" eb="3">
      <t>ジュツ</t>
    </rPh>
    <rPh sb="4" eb="5">
      <t>シ</t>
    </rPh>
    <rPh sb="6" eb="7">
      <t>リョウ</t>
    </rPh>
    <phoneticPr fontId="2"/>
  </si>
  <si>
    <t>手持ち業務量</t>
    <rPh sb="0" eb="2">
      <t>テモ</t>
    </rPh>
    <rPh sb="3" eb="6">
      <t>ギョウムリョウ</t>
    </rPh>
    <phoneticPr fontId="2"/>
  </si>
  <si>
    <t>①手持ち業務件数が0～1件</t>
    <rPh sb="1" eb="3">
      <t>テモ</t>
    </rPh>
    <rPh sb="4" eb="6">
      <t>ギョウム</t>
    </rPh>
    <rPh sb="6" eb="8">
      <t>ケンスウ</t>
    </rPh>
    <rPh sb="12" eb="13">
      <t>ケン</t>
    </rPh>
    <phoneticPr fontId="2"/>
  </si>
  <si>
    <t>②手持ち業務件数が2件</t>
    <rPh sb="1" eb="3">
      <t>テモ</t>
    </rPh>
    <rPh sb="4" eb="6">
      <t>ギョウム</t>
    </rPh>
    <rPh sb="6" eb="8">
      <t>ケンスウ</t>
    </rPh>
    <rPh sb="10" eb="11">
      <t>ケン</t>
    </rPh>
    <phoneticPr fontId="2"/>
  </si>
  <si>
    <t>③手持ち業務件数が3～4件</t>
    <rPh sb="1" eb="3">
      <t>テモ</t>
    </rPh>
    <rPh sb="4" eb="6">
      <t>ギョウム</t>
    </rPh>
    <rPh sb="6" eb="8">
      <t>ケンスウ</t>
    </rPh>
    <rPh sb="12" eb="13">
      <t>ケン</t>
    </rPh>
    <phoneticPr fontId="2"/>
  </si>
  <si>
    <t>④上記以外</t>
    <rPh sb="1" eb="3">
      <t>ジョウキ</t>
    </rPh>
    <rPh sb="3" eb="5">
      <t>イガイ</t>
    </rPh>
    <phoneticPr fontId="2"/>
  </si>
  <si>
    <t>①0～1件</t>
    <rPh sb="4" eb="5">
      <t>ケン</t>
    </rPh>
    <phoneticPr fontId="2"/>
  </si>
  <si>
    <t>②2件</t>
    <rPh sb="2" eb="3">
      <t>ケン</t>
    </rPh>
    <phoneticPr fontId="2"/>
  </si>
  <si>
    <t>③3～4件</t>
    <rPh sb="4" eb="5">
      <t>ケン</t>
    </rPh>
    <phoneticPr fontId="2"/>
  </si>
  <si>
    <t>予定技術者の経験及び能力の小計</t>
    <rPh sb="0" eb="2">
      <t>ヨテイ</t>
    </rPh>
    <rPh sb="2" eb="4">
      <t>ギジュツ</t>
    </rPh>
    <rPh sb="4" eb="5">
      <t>シャ</t>
    </rPh>
    <rPh sb="6" eb="8">
      <t>ケイケン</t>
    </rPh>
    <rPh sb="8" eb="9">
      <t>オヨ</t>
    </rPh>
    <rPh sb="10" eb="12">
      <t>ノウリョク</t>
    </rPh>
    <rPh sb="13" eb="15">
      <t>ショウケイ</t>
    </rPh>
    <phoneticPr fontId="2"/>
  </si>
  <si>
    <t>換算後の評価点小計</t>
    <rPh sb="0" eb="2">
      <t>カンサン</t>
    </rPh>
    <rPh sb="2" eb="3">
      <t>ゴ</t>
    </rPh>
    <rPh sb="4" eb="6">
      <t>ヒョウカ</t>
    </rPh>
    <rPh sb="6" eb="7">
      <t>テン</t>
    </rPh>
    <rPh sb="7" eb="9">
      <t>ショウケイ</t>
    </rPh>
    <phoneticPr fontId="2"/>
  </si>
  <si>
    <t>ISOの取組</t>
    <rPh sb="4" eb="6">
      <t>トリクミ</t>
    </rPh>
    <phoneticPr fontId="2"/>
  </si>
  <si>
    <t>①ISO9001認証取得済み</t>
    <rPh sb="8" eb="10">
      <t>ニンショウ</t>
    </rPh>
    <rPh sb="12" eb="13">
      <t>ズ</t>
    </rPh>
    <phoneticPr fontId="2"/>
  </si>
  <si>
    <t>①ISO14001認証取得済み</t>
    <phoneticPr fontId="2"/>
  </si>
  <si>
    <t>業務成績</t>
    <rPh sb="0" eb="2">
      <t>ギョウム</t>
    </rPh>
    <rPh sb="2" eb="4">
      <t>セイセキ</t>
    </rPh>
    <phoneticPr fontId="2"/>
  </si>
  <si>
    <t>企業の能力等について</t>
    <rPh sb="5" eb="6">
      <t>トウ</t>
    </rPh>
    <phoneticPr fontId="2"/>
  </si>
  <si>
    <t>を有する</t>
    <rPh sb="1" eb="2">
      <t>ユウ</t>
    </rPh>
    <phoneticPr fontId="2"/>
  </si>
  <si>
    <t>－</t>
    <phoneticPr fontId="2"/>
  </si>
  <si>
    <t>本社</t>
    <rPh sb="0" eb="2">
      <t>ホンシャ</t>
    </rPh>
    <phoneticPr fontId="2"/>
  </si>
  <si>
    <t>企業の能力等</t>
    <rPh sb="0" eb="2">
      <t>キギョウ</t>
    </rPh>
    <rPh sb="3" eb="5">
      <t>ノウリョク</t>
    </rPh>
    <rPh sb="5" eb="6">
      <t>トウ</t>
    </rPh>
    <phoneticPr fontId="2"/>
  </si>
  <si>
    <t>建設部門道路</t>
    <rPh sb="0" eb="2">
      <t>ケンセツ</t>
    </rPh>
    <rPh sb="2" eb="4">
      <t>ブモン</t>
    </rPh>
    <rPh sb="4" eb="6">
      <t>ドウロ</t>
    </rPh>
    <phoneticPr fontId="2"/>
  </si>
  <si>
    <t>建設部門土質及び基礎</t>
    <rPh sb="0" eb="2">
      <t>ケンセツ</t>
    </rPh>
    <rPh sb="2" eb="4">
      <t>ブモン</t>
    </rPh>
    <rPh sb="4" eb="6">
      <t>ドシツ</t>
    </rPh>
    <rPh sb="6" eb="7">
      <t>オヨ</t>
    </rPh>
    <rPh sb="8" eb="10">
      <t>キソ</t>
    </rPh>
    <phoneticPr fontId="2"/>
  </si>
  <si>
    <t>建設部門鋼構造及びコンクリート</t>
    <rPh sb="0" eb="2">
      <t>ケンセツ</t>
    </rPh>
    <rPh sb="2" eb="4">
      <t>ブモン</t>
    </rPh>
    <rPh sb="4" eb="7">
      <t>コウコウゾウ</t>
    </rPh>
    <rPh sb="7" eb="8">
      <t>オヨ</t>
    </rPh>
    <phoneticPr fontId="2"/>
  </si>
  <si>
    <t>建設部門都市及び地方計画</t>
    <rPh sb="0" eb="2">
      <t>ケンセツ</t>
    </rPh>
    <rPh sb="2" eb="4">
      <t>ブモン</t>
    </rPh>
    <rPh sb="4" eb="6">
      <t>トシ</t>
    </rPh>
    <rPh sb="6" eb="7">
      <t>オヨ</t>
    </rPh>
    <rPh sb="8" eb="10">
      <t>チホウ</t>
    </rPh>
    <rPh sb="10" eb="12">
      <t>ケイカク</t>
    </rPh>
    <phoneticPr fontId="2"/>
  </si>
  <si>
    <t>建設部門河川、砂防及び海岸・海洋</t>
    <rPh sb="0" eb="2">
      <t>ケンセツ</t>
    </rPh>
    <rPh sb="2" eb="4">
      <t>ブモン</t>
    </rPh>
    <rPh sb="4" eb="6">
      <t>カセン</t>
    </rPh>
    <rPh sb="7" eb="9">
      <t>サボウ</t>
    </rPh>
    <rPh sb="9" eb="10">
      <t>オヨ</t>
    </rPh>
    <rPh sb="11" eb="13">
      <t>カイガン</t>
    </rPh>
    <rPh sb="14" eb="16">
      <t>カイヨウ</t>
    </rPh>
    <phoneticPr fontId="2"/>
  </si>
  <si>
    <t>建設部門港湾及び空港</t>
    <rPh sb="0" eb="2">
      <t>ケンセツ</t>
    </rPh>
    <rPh sb="2" eb="4">
      <t>ブモン</t>
    </rPh>
    <phoneticPr fontId="2"/>
  </si>
  <si>
    <t>建設部門電力土木</t>
    <rPh sb="0" eb="2">
      <t>ケンセツ</t>
    </rPh>
    <rPh sb="2" eb="4">
      <t>ブモン</t>
    </rPh>
    <rPh sb="4" eb="6">
      <t>デンリョク</t>
    </rPh>
    <rPh sb="6" eb="8">
      <t>ドボク</t>
    </rPh>
    <phoneticPr fontId="2"/>
  </si>
  <si>
    <t>建設部門鉄道</t>
    <rPh sb="0" eb="2">
      <t>ケンセツ</t>
    </rPh>
    <rPh sb="2" eb="4">
      <t>ブモン</t>
    </rPh>
    <rPh sb="4" eb="6">
      <t>テツドウ</t>
    </rPh>
    <phoneticPr fontId="2"/>
  </si>
  <si>
    <t>建設部門トンネル</t>
    <rPh sb="0" eb="2">
      <t>ケンセツ</t>
    </rPh>
    <rPh sb="2" eb="4">
      <t>ブモン</t>
    </rPh>
    <phoneticPr fontId="2"/>
  </si>
  <si>
    <t>建設部門施工計画、施工設備及び積算</t>
    <rPh sb="0" eb="2">
      <t>ケンセツ</t>
    </rPh>
    <rPh sb="2" eb="4">
      <t>ブモン</t>
    </rPh>
    <rPh sb="4" eb="6">
      <t>セコウ</t>
    </rPh>
    <rPh sb="6" eb="8">
      <t>ケイカク</t>
    </rPh>
    <rPh sb="9" eb="11">
      <t>セコウ</t>
    </rPh>
    <rPh sb="11" eb="13">
      <t>セツビ</t>
    </rPh>
    <rPh sb="13" eb="14">
      <t>オヨ</t>
    </rPh>
    <rPh sb="15" eb="17">
      <t>セキサン</t>
    </rPh>
    <phoneticPr fontId="2"/>
  </si>
  <si>
    <t>建設部門建設環境</t>
    <rPh sb="0" eb="2">
      <t>ケンセツ</t>
    </rPh>
    <rPh sb="2" eb="4">
      <t>ブモン</t>
    </rPh>
    <rPh sb="4" eb="6">
      <t>ケンセツ</t>
    </rPh>
    <rPh sb="6" eb="8">
      <t>カンキョウ</t>
    </rPh>
    <phoneticPr fontId="2"/>
  </si>
  <si>
    <t>入札参加資格様式</t>
    <rPh sb="0" eb="2">
      <t>ニュウサツ</t>
    </rPh>
    <rPh sb="2" eb="4">
      <t>サンカ</t>
    </rPh>
    <rPh sb="4" eb="6">
      <t>シカク</t>
    </rPh>
    <rPh sb="6" eb="8">
      <t>ヨウシキ</t>
    </rPh>
    <phoneticPr fontId="2"/>
  </si>
  <si>
    <t>業務の実施方針</t>
  </si>
  <si>
    <t>様式</t>
    <rPh sb="0" eb="2">
      <t>ヨウシキ</t>
    </rPh>
    <phoneticPr fontId="2"/>
  </si>
  <si>
    <t>総合評価様式</t>
    <rPh sb="0" eb="4">
      <t>ソウゴウヒョウカ</t>
    </rPh>
    <rPh sb="4" eb="6">
      <t>ヨウシキ</t>
    </rPh>
    <phoneticPr fontId="2"/>
  </si>
  <si>
    <t>技術資料（表紙）</t>
    <rPh sb="0" eb="2">
      <t>ギジュツ</t>
    </rPh>
    <rPh sb="2" eb="4">
      <t>シリョウ</t>
    </rPh>
    <rPh sb="5" eb="7">
      <t>ヒョウシ</t>
    </rPh>
    <phoneticPr fontId="2"/>
  </si>
  <si>
    <t>評価点確認申請書</t>
    <rPh sb="0" eb="2">
      <t>ヒョウカ</t>
    </rPh>
    <rPh sb="2" eb="3">
      <t>テン</t>
    </rPh>
    <rPh sb="3" eb="5">
      <t>カクニン</t>
    </rPh>
    <rPh sb="5" eb="7">
      <t>シンセイ</t>
    </rPh>
    <rPh sb="7" eb="8">
      <t>ショ</t>
    </rPh>
    <phoneticPr fontId="2"/>
  </si>
  <si>
    <t>評価テーマに対する技術提案</t>
    <rPh sb="0" eb="2">
      <t>ヒョウカ</t>
    </rPh>
    <rPh sb="6" eb="7">
      <t>タイ</t>
    </rPh>
    <rPh sb="9" eb="11">
      <t>ギジュツ</t>
    </rPh>
    <rPh sb="11" eb="13">
      <t>テイアン</t>
    </rPh>
    <phoneticPr fontId="2"/>
  </si>
  <si>
    <t>の技術資料を別添のとおり提出します。</t>
    <rPh sb="1" eb="5">
      <t>ギジュツシリョウ</t>
    </rPh>
    <phoneticPr fontId="2"/>
  </si>
  <si>
    <t>①あり</t>
    <phoneticPr fontId="2"/>
  </si>
  <si>
    <t>②あり</t>
    <phoneticPr fontId="2"/>
  </si>
  <si>
    <t>③なし</t>
    <phoneticPr fontId="2"/>
  </si>
  <si>
    <t>評価基準</t>
    <rPh sb="0" eb="2">
      <t>ヒョウカ</t>
    </rPh>
    <rPh sb="2" eb="4">
      <t>キジュン</t>
    </rPh>
    <phoneticPr fontId="2"/>
  </si>
  <si>
    <t>総合評価、評価項目確認：</t>
    <rPh sb="0" eb="4">
      <t>ソウゴウヒョウカ</t>
    </rPh>
    <rPh sb="5" eb="7">
      <t>ヒョウカ</t>
    </rPh>
    <rPh sb="7" eb="9">
      <t>コウモク</t>
    </rPh>
    <rPh sb="9" eb="11">
      <t>カクニン</t>
    </rPh>
    <phoneticPr fontId="2"/>
  </si>
  <si>
    <t>担当技術者(単独)</t>
    <rPh sb="0" eb="2">
      <t>タントウ</t>
    </rPh>
    <rPh sb="2" eb="4">
      <t>ギジュツ</t>
    </rPh>
    <rPh sb="4" eb="5">
      <t>シャ</t>
    </rPh>
    <rPh sb="6" eb="8">
      <t>タンドク</t>
    </rPh>
    <phoneticPr fontId="2"/>
  </si>
  <si>
    <t>担当技術者(複数)</t>
    <rPh sb="0" eb="2">
      <t>タントウ</t>
    </rPh>
    <rPh sb="2" eb="4">
      <t>ギジュツ</t>
    </rPh>
    <rPh sb="4" eb="5">
      <t>シャ</t>
    </rPh>
    <rPh sb="6" eb="8">
      <t>フクスウ</t>
    </rPh>
    <phoneticPr fontId="2"/>
  </si>
  <si>
    <t>（根拠書類）</t>
    <rPh sb="1" eb="3">
      <t>コンキョ</t>
    </rPh>
    <rPh sb="3" eb="5">
      <t>ショルイ</t>
    </rPh>
    <phoneticPr fontId="2"/>
  </si>
  <si>
    <t>様式１号</t>
    <rPh sb="0" eb="2">
      <t>ヨウシキ</t>
    </rPh>
    <rPh sb="3" eb="4">
      <t>ゴウ</t>
    </rPh>
    <phoneticPr fontId="2"/>
  </si>
  <si>
    <t>様式２号</t>
    <rPh sb="0" eb="2">
      <t>ヨウシキ</t>
    </rPh>
    <rPh sb="3" eb="4">
      <t>ゴウ</t>
    </rPh>
    <phoneticPr fontId="2"/>
  </si>
  <si>
    <t>様式３号</t>
    <rPh sb="0" eb="2">
      <t>ヨウシキ</t>
    </rPh>
    <rPh sb="3" eb="4">
      <t>ゴウ</t>
    </rPh>
    <phoneticPr fontId="2"/>
  </si>
  <si>
    <t>様式４号</t>
    <rPh sb="0" eb="2">
      <t>ヨウシキ</t>
    </rPh>
    <rPh sb="3" eb="4">
      <t>ゴウ</t>
    </rPh>
    <phoneticPr fontId="2"/>
  </si>
  <si>
    <t>様式５号</t>
    <rPh sb="0" eb="2">
      <t>ヨウシキ</t>
    </rPh>
    <rPh sb="3" eb="4">
      <t>ゴウ</t>
    </rPh>
    <phoneticPr fontId="2"/>
  </si>
  <si>
    <t>様式６号</t>
    <rPh sb="0" eb="2">
      <t>ヨウシキ</t>
    </rPh>
    <rPh sb="3" eb="4">
      <t>ゴウ</t>
    </rPh>
    <phoneticPr fontId="2"/>
  </si>
  <si>
    <t>簡易型Ⅰ</t>
    <rPh sb="0" eb="3">
      <t>カンイガタ</t>
    </rPh>
    <phoneticPr fontId="2"/>
  </si>
  <si>
    <t>簡易型Ⅱ</t>
    <rPh sb="0" eb="3">
      <t>カンイガタ</t>
    </rPh>
    <phoneticPr fontId="2"/>
  </si>
  <si>
    <t>様式２号</t>
    <rPh sb="3" eb="4">
      <t>ゴウ</t>
    </rPh>
    <phoneticPr fontId="2"/>
  </si>
  <si>
    <t>評 価 点 確 認 申 請 書</t>
    <rPh sb="0" eb="1">
      <t>ヒョウ</t>
    </rPh>
    <rPh sb="2" eb="3">
      <t>アタイ</t>
    </rPh>
    <rPh sb="4" eb="5">
      <t>テン</t>
    </rPh>
    <rPh sb="6" eb="7">
      <t>アキラ</t>
    </rPh>
    <rPh sb="8" eb="9">
      <t>シノブ</t>
    </rPh>
    <phoneticPr fontId="2"/>
  </si>
  <si>
    <t>年</t>
    <phoneticPr fontId="2"/>
  </si>
  <si>
    <t>月</t>
    <phoneticPr fontId="2"/>
  </si>
  <si>
    <t>日</t>
    <phoneticPr fontId="2"/>
  </si>
  <si>
    <t>静岡県</t>
    <phoneticPr fontId="2"/>
  </si>
  <si>
    <t>様</t>
    <phoneticPr fontId="2"/>
  </si>
  <si>
    <t>住所</t>
    <phoneticPr fontId="2"/>
  </si>
  <si>
    <t>商号又は名称</t>
    <phoneticPr fontId="2"/>
  </si>
  <si>
    <t>配置予定技術者の能力について</t>
    <phoneticPr fontId="2"/>
  </si>
  <si>
    <t>②ＲＣＣＭ</t>
    <phoneticPr fontId="2"/>
  </si>
  <si>
    <t>①推奨単位以上取得</t>
    <rPh sb="1" eb="3">
      <t>スイショウ</t>
    </rPh>
    <rPh sb="3" eb="5">
      <t>タンイ</t>
    </rPh>
    <rPh sb="5" eb="7">
      <t>イジョウ</t>
    </rPh>
    <rPh sb="7" eb="9">
      <t>シュトク</t>
    </rPh>
    <phoneticPr fontId="2"/>
  </si>
  <si>
    <t>地理的条件</t>
    <phoneticPr fontId="2"/>
  </si>
  <si>
    <t>評価項目の設定</t>
    <rPh sb="0" eb="2">
      <t>ヒョウカ</t>
    </rPh>
    <rPh sb="2" eb="4">
      <t>コウモク</t>
    </rPh>
    <rPh sb="5" eb="7">
      <t>セッテイ</t>
    </rPh>
    <phoneticPr fontId="2"/>
  </si>
  <si>
    <t>①</t>
    <phoneticPr fontId="2"/>
  </si>
  <si>
    <t>に</t>
    <phoneticPr fontId="2"/>
  </si>
  <si>
    <t>①災害協定等に基づく活動実績あり</t>
    <phoneticPr fontId="2"/>
  </si>
  <si>
    <t>③上記以外</t>
    <phoneticPr fontId="2"/>
  </si>
  <si>
    <t>設定あり</t>
    <rPh sb="0" eb="2">
      <t>セッテイ</t>
    </rPh>
    <phoneticPr fontId="2"/>
  </si>
  <si>
    <t>設定なし</t>
    <rPh sb="0" eb="2">
      <t>セッテイ</t>
    </rPh>
    <phoneticPr fontId="2"/>
  </si>
  <si>
    <t>③上記以外</t>
    <phoneticPr fontId="2"/>
  </si>
  <si>
    <t>地質調査</t>
    <phoneticPr fontId="2"/>
  </si>
  <si>
    <t>代表者氏名</t>
    <phoneticPr fontId="2"/>
  </si>
  <si>
    <t>②上記以外</t>
    <phoneticPr fontId="2"/>
  </si>
  <si>
    <t>①ISO14001認証取得済み</t>
    <phoneticPr fontId="2"/>
  </si>
  <si>
    <t>様式４号</t>
    <rPh sb="3" eb="4">
      <t>ゴウ</t>
    </rPh>
    <phoneticPr fontId="2"/>
  </si>
  <si>
    <t>④</t>
    <phoneticPr fontId="2"/>
  </si>
  <si>
    <t>ＴＥＣＲＩＳ技術者ＩＤ：</t>
    <phoneticPr fontId="2"/>
  </si>
  <si>
    <t>⑤</t>
    <phoneticPr fontId="2"/>
  </si>
  <si>
    <t>⑥</t>
    <phoneticPr fontId="2"/>
  </si>
  <si>
    <t>（公社）空気調和・衛生工学会</t>
  </si>
  <si>
    <t>（一社）建設コンサルタンツ協会</t>
  </si>
  <si>
    <t>（公社）地盤工学会</t>
  </si>
  <si>
    <t>（一社）全国測量設計業協会連合会</t>
  </si>
  <si>
    <t>（一社）全国土木施工管理技士会連合会</t>
  </si>
  <si>
    <t>（公社）土木学会</t>
  </si>
  <si>
    <t>（一社）日本環境アセスメント協会</t>
  </si>
  <si>
    <t>（公社）日本技術士会</t>
  </si>
  <si>
    <t>（公社）日本造園学会</t>
  </si>
  <si>
    <t>（公社）日本都市計画学会</t>
  </si>
  <si>
    <t>（公社）農業農村工学会</t>
  </si>
  <si>
    <t>（公社）日本建築士会連合会</t>
  </si>
  <si>
    <t>⑧</t>
    <phoneticPr fontId="2"/>
  </si>
  <si>
    <t>⑨</t>
    <phoneticPr fontId="2"/>
  </si>
  <si>
    <t>※公告日</t>
    <phoneticPr fontId="2"/>
  </si>
  <si>
    <t>様式５号</t>
    <rPh sb="3" eb="4">
      <t>ゴウ</t>
    </rPh>
    <phoneticPr fontId="2"/>
  </si>
  <si>
    <t>※静岡県建設関連業務委託に係る入札
　参加資格者名簿における本社又は委
　任先営業所をいう。</t>
    <rPh sb="1" eb="4">
      <t>シズオカケン</t>
    </rPh>
    <rPh sb="4" eb="6">
      <t>ケンセツ</t>
    </rPh>
    <rPh sb="6" eb="8">
      <t>カンレン</t>
    </rPh>
    <rPh sb="8" eb="10">
      <t>ギョウム</t>
    </rPh>
    <rPh sb="10" eb="12">
      <t>イタク</t>
    </rPh>
    <rPh sb="13" eb="14">
      <t>カカワ</t>
    </rPh>
    <rPh sb="15" eb="17">
      <t>ニュウサツ</t>
    </rPh>
    <rPh sb="19" eb="23">
      <t>サンカシカク</t>
    </rPh>
    <rPh sb="23" eb="24">
      <t>シャ</t>
    </rPh>
    <rPh sb="24" eb="26">
      <t>メイボ</t>
    </rPh>
    <rPh sb="30" eb="32">
      <t>ホンシャ</t>
    </rPh>
    <rPh sb="32" eb="33">
      <t>マタ</t>
    </rPh>
    <rPh sb="34" eb="35">
      <t>クワシ</t>
    </rPh>
    <phoneticPr fontId="2"/>
  </si>
  <si>
    <t>おける評価対象地域に</t>
    <phoneticPr fontId="2"/>
  </si>
  <si>
    <t>（</t>
    <phoneticPr fontId="2"/>
  </si>
  <si>
    <t>）</t>
    <phoneticPr fontId="2"/>
  </si>
  <si>
    <t>本社(※)</t>
    <rPh sb="0" eb="2">
      <t>ホンシャ</t>
    </rPh>
    <phoneticPr fontId="2"/>
  </si>
  <si>
    <t>委任先営業所等(※)</t>
    <rPh sb="0" eb="2">
      <t>イニン</t>
    </rPh>
    <rPh sb="2" eb="3">
      <t>サキ</t>
    </rPh>
    <rPh sb="3" eb="6">
      <t>エイギョウショ</t>
    </rPh>
    <rPh sb="6" eb="7">
      <t>トウ</t>
    </rPh>
    <phoneticPr fontId="2"/>
  </si>
  <si>
    <t>様式７－１号</t>
    <rPh sb="0" eb="2">
      <t>ヨウシキ</t>
    </rPh>
    <rPh sb="5" eb="6">
      <t>ゴウ</t>
    </rPh>
    <phoneticPr fontId="2"/>
  </si>
  <si>
    <t>様式７－２号</t>
    <phoneticPr fontId="2"/>
  </si>
  <si>
    <t>過去５か年度における
災害協定に基づく活動</t>
    <rPh sb="0" eb="2">
      <t>カコ</t>
    </rPh>
    <rPh sb="4" eb="5">
      <t>ネン</t>
    </rPh>
    <rPh sb="5" eb="6">
      <t>ド</t>
    </rPh>
    <phoneticPr fontId="2"/>
  </si>
  <si>
    <t>前年度の地域貢献活動</t>
    <rPh sb="0" eb="3">
      <t>ゼンネンド</t>
    </rPh>
    <rPh sb="4" eb="6">
      <t>チイキ</t>
    </rPh>
    <rPh sb="6" eb="8">
      <t>コウケン</t>
    </rPh>
    <rPh sb="8" eb="10">
      <t>カツドウ</t>
    </rPh>
    <phoneticPr fontId="2"/>
  </si>
  <si>
    <t>過去３か年度における業務成績評定点の平均点</t>
    <rPh sb="4" eb="5">
      <t>ネン</t>
    </rPh>
    <rPh sb="5" eb="6">
      <t>ド</t>
    </rPh>
    <rPh sb="10" eb="12">
      <t>ギョウム</t>
    </rPh>
    <phoneticPr fontId="2"/>
  </si>
  <si>
    <t>公告文
１－７（１）ア（ア）
参照</t>
    <rPh sb="0" eb="3">
      <t>コウコクブン</t>
    </rPh>
    <rPh sb="15" eb="17">
      <t>サンショウ</t>
    </rPh>
    <phoneticPr fontId="2"/>
  </si>
  <si>
    <t>公告文
１－７（１）
ア（イ）参照</t>
    <phoneticPr fontId="2"/>
  </si>
  <si>
    <t>評価項目における本社・営業所等の所在地</t>
    <rPh sb="0" eb="2">
      <t>ヒョウカ</t>
    </rPh>
    <rPh sb="2" eb="4">
      <t>コウモク</t>
    </rPh>
    <rPh sb="8" eb="10">
      <t>ホンシャ</t>
    </rPh>
    <phoneticPr fontId="2"/>
  </si>
  <si>
    <t>総合評価における地理的条件の評価項目の設定：</t>
    <rPh sb="0" eb="2">
      <t>ソウゴウ</t>
    </rPh>
    <rPh sb="2" eb="4">
      <t>ヒョウカ</t>
    </rPh>
    <rPh sb="8" eb="11">
      <t>チリテキ</t>
    </rPh>
    <rPh sb="11" eb="13">
      <t>ジョウケン</t>
    </rPh>
    <rPh sb="14" eb="16">
      <t>ヒョウカ</t>
    </rPh>
    <rPh sb="16" eb="18">
      <t>コウモク</t>
    </rPh>
    <rPh sb="19" eb="21">
      <t>セッテイ</t>
    </rPh>
    <phoneticPr fontId="2"/>
  </si>
  <si>
    <t>評価項目の評価基準に</t>
    <rPh sb="0" eb="2">
      <t>ヒョウカ</t>
    </rPh>
    <rPh sb="2" eb="4">
      <t>コウモク</t>
    </rPh>
    <rPh sb="5" eb="7">
      <t>ヒョウカ</t>
    </rPh>
    <rPh sb="7" eb="9">
      <t>キジュン</t>
    </rPh>
    <phoneticPr fontId="2"/>
  </si>
  <si>
    <t>①81点以上</t>
    <rPh sb="3" eb="4">
      <t>テン</t>
    </rPh>
    <rPh sb="4" eb="6">
      <t>イジョウ</t>
    </rPh>
    <phoneticPr fontId="2"/>
  </si>
  <si>
    <t>①81点以上</t>
    <phoneticPr fontId="2"/>
  </si>
  <si>
    <t>①同種業務経験あり</t>
    <rPh sb="1" eb="3">
      <t>ドウシュ</t>
    </rPh>
    <rPh sb="3" eb="5">
      <t>ギョウム</t>
    </rPh>
    <rPh sb="5" eb="7">
      <t>ケイケン</t>
    </rPh>
    <phoneticPr fontId="2"/>
  </si>
  <si>
    <t>②類似業務経験あり</t>
    <rPh sb="1" eb="3">
      <t>ルイジ</t>
    </rPh>
    <rPh sb="3" eb="5">
      <t>ギョウム</t>
    </rPh>
    <rPh sb="5" eb="7">
      <t>ケイケン</t>
    </rPh>
    <phoneticPr fontId="2"/>
  </si>
  <si>
    <t>における業務経験あり</t>
    <rPh sb="4" eb="6">
      <t>ギョウム</t>
    </rPh>
    <rPh sb="6" eb="8">
      <t>ケイケン</t>
    </rPh>
    <phoneticPr fontId="2"/>
  </si>
  <si>
    <t>業務経験：</t>
    <rPh sb="2" eb="4">
      <t>ケイケン</t>
    </rPh>
    <phoneticPr fontId="2"/>
  </si>
  <si>
    <t>本申請書の申請点に誤りがあった場合、本来の評価より自己申請が低い場合は修正を行わず、自己申請が高い場合のみ本来の評価に下方修正する。</t>
    <rPh sb="0" eb="1">
      <t>ホン</t>
    </rPh>
    <rPh sb="1" eb="3">
      <t>シンセイ</t>
    </rPh>
    <rPh sb="3" eb="4">
      <t>ショ</t>
    </rPh>
    <rPh sb="5" eb="7">
      <t>シンセイ</t>
    </rPh>
    <rPh sb="7" eb="8">
      <t>テン</t>
    </rPh>
    <rPh sb="9" eb="10">
      <t>アヤマ</t>
    </rPh>
    <rPh sb="15" eb="17">
      <t>バアイ</t>
    </rPh>
    <rPh sb="18" eb="20">
      <t>ホンライ</t>
    </rPh>
    <rPh sb="21" eb="23">
      <t>ヒョウカ</t>
    </rPh>
    <rPh sb="25" eb="27">
      <t>ジコ</t>
    </rPh>
    <rPh sb="27" eb="29">
      <t>シンセイ</t>
    </rPh>
    <rPh sb="30" eb="31">
      <t>ヒク</t>
    </rPh>
    <rPh sb="32" eb="34">
      <t>バアイ</t>
    </rPh>
    <rPh sb="35" eb="37">
      <t>シュウセイ</t>
    </rPh>
    <rPh sb="38" eb="39">
      <t>オコナ</t>
    </rPh>
    <rPh sb="42" eb="44">
      <t>ジコ</t>
    </rPh>
    <rPh sb="44" eb="46">
      <t>シンセイ</t>
    </rPh>
    <rPh sb="47" eb="48">
      <t>タカ</t>
    </rPh>
    <rPh sb="49" eb="51">
      <t>バアイ</t>
    </rPh>
    <rPh sb="53" eb="55">
      <t>ホンライ</t>
    </rPh>
    <rPh sb="56" eb="58">
      <t>ヒョウカ</t>
    </rPh>
    <rPh sb="59" eb="61">
      <t>カホウ</t>
    </rPh>
    <rPh sb="61" eb="63">
      <t>シュウセイ</t>
    </rPh>
    <phoneticPr fontId="2"/>
  </si>
  <si>
    <t>①</t>
    <phoneticPr fontId="2"/>
  </si>
  <si>
    <t>②</t>
    <phoneticPr fontId="2"/>
  </si>
  <si>
    <t>当該地域の業務経験</t>
    <rPh sb="0" eb="2">
      <t>トウガイ</t>
    </rPh>
    <rPh sb="2" eb="4">
      <t>チイキ</t>
    </rPh>
    <rPh sb="5" eb="7">
      <t>ギョウム</t>
    </rPh>
    <rPh sb="7" eb="9">
      <t>ケイケン</t>
    </rPh>
    <phoneticPr fontId="2"/>
  </si>
  <si>
    <t>※</t>
    <phoneticPr fontId="2"/>
  </si>
  <si>
    <t>＊</t>
    <phoneticPr fontId="2"/>
  </si>
  <si>
    <t>－</t>
    <phoneticPr fontId="2"/>
  </si>
  <si>
    <t>事前審査登録対象</t>
    <rPh sb="0" eb="2">
      <t>ジゼン</t>
    </rPh>
    <rPh sb="2" eb="4">
      <t>シンサ</t>
    </rPh>
    <rPh sb="4" eb="6">
      <t>トウロク</t>
    </rPh>
    <rPh sb="6" eb="8">
      <t>タイショウ</t>
    </rPh>
    <phoneticPr fontId="2"/>
  </si>
  <si>
    <t>※事前審査登録対象</t>
    <rPh sb="1" eb="3">
      <t>ジゼン</t>
    </rPh>
    <rPh sb="3" eb="5">
      <t>シンサ</t>
    </rPh>
    <rPh sb="5" eb="7">
      <t>トウロク</t>
    </rPh>
    <rPh sb="7" eb="9">
      <t>タイショウ</t>
    </rPh>
    <phoneticPr fontId="2"/>
  </si>
  <si>
    <t>※事前審査登録対象</t>
    <rPh sb="1" eb="3">
      <t>ジゼン</t>
    </rPh>
    <rPh sb="3" eb="5">
      <t>シンサ</t>
    </rPh>
    <rPh sb="5" eb="7">
      <t>トウロク</t>
    </rPh>
    <rPh sb="7" eb="9">
      <t>タイショウ</t>
    </rPh>
    <phoneticPr fontId="2"/>
  </si>
  <si>
    <t>不要</t>
    <rPh sb="0" eb="2">
      <t>フヨウ</t>
    </rPh>
    <phoneticPr fontId="2"/>
  </si>
  <si>
    <t>※ＩＳＯ認証を証明する書類は、事前審査登録制度対象</t>
    <rPh sb="15" eb="17">
      <t>ジゼン</t>
    </rPh>
    <rPh sb="17" eb="19">
      <t>シンサ</t>
    </rPh>
    <rPh sb="19" eb="21">
      <t>トウロク</t>
    </rPh>
    <rPh sb="21" eb="23">
      <t>セイド</t>
    </rPh>
    <rPh sb="23" eb="25">
      <t>タイショウ</t>
    </rPh>
    <phoneticPr fontId="2"/>
  </si>
  <si>
    <t>※災害協定に基づく出動要請書及び完了報告書の写しは、事前審査登録対象</t>
    <rPh sb="26" eb="28">
      <t>ジゼン</t>
    </rPh>
    <rPh sb="28" eb="30">
      <t>シンサ</t>
    </rPh>
    <rPh sb="30" eb="32">
      <t>トウロク</t>
    </rPh>
    <rPh sb="32" eb="34">
      <t>タイショウ</t>
    </rPh>
    <phoneticPr fontId="2"/>
  </si>
  <si>
    <t>※地域貢献活動の確認（根拠）書類は、事前審査登録対象</t>
    <rPh sb="18" eb="20">
      <t>ジゼン</t>
    </rPh>
    <rPh sb="20" eb="22">
      <t>シンサ</t>
    </rPh>
    <rPh sb="22" eb="24">
      <t>トウロク</t>
    </rPh>
    <rPh sb="24" eb="26">
      <t>タイショウ</t>
    </rPh>
    <phoneticPr fontId="2"/>
  </si>
  <si>
    <t>評価項目の評価基準における評価対象地域に本社、委任先営業所等がある場合は、証明する書類（登記簿謄本等の必要な部分）を提出すること。</t>
    <phoneticPr fontId="2"/>
  </si>
  <si>
    <t>担当技術者を複数配置する場合は、代表となる担当技術者を評価の対象とするため、代表となる担当技術者の評価点を記載して下さい。ただし、担当技術者の業務を分担して実施する場合（例えば橋梁の下部工と上部工や、躯体と設備など）の担当技術者の評価点については、各分担業務における代表となる担当技術者の平均（少数第三位を四捨五入し、少数第二位まで）を評価点に直接入力してください。</t>
    <rPh sb="30" eb="32">
      <t>タイショウ</t>
    </rPh>
    <rPh sb="49" eb="51">
      <t>ヒョウカ</t>
    </rPh>
    <rPh sb="51" eb="52">
      <t>テン</t>
    </rPh>
    <rPh sb="53" eb="55">
      <t>キサイ</t>
    </rPh>
    <rPh sb="57" eb="58">
      <t>クダ</t>
    </rPh>
    <phoneticPr fontId="2"/>
  </si>
  <si>
    <t>虚偽の申請を行った場合、入札参加停止等の処分をすることがあるので十分注意してください。</t>
    <rPh sb="12" eb="14">
      <t>ニュウサツ</t>
    </rPh>
    <rPh sb="14" eb="16">
      <t>サンカ</t>
    </rPh>
    <phoneticPr fontId="2"/>
  </si>
  <si>
    <t>※雇用実績の確認（根拠）書類は、事前審査登録対象</t>
    <rPh sb="1" eb="3">
      <t>コヨウ</t>
    </rPh>
    <rPh sb="3" eb="5">
      <t>ジッセキ</t>
    </rPh>
    <rPh sb="16" eb="18">
      <t>ジゼン</t>
    </rPh>
    <rPh sb="18" eb="20">
      <t>シンサ</t>
    </rPh>
    <rPh sb="20" eb="22">
      <t>トウロク</t>
    </rPh>
    <rPh sb="22" eb="24">
      <t>タイショウ</t>
    </rPh>
    <phoneticPr fontId="2"/>
  </si>
  <si>
    <t>雇用実績</t>
    <rPh sb="0" eb="2">
      <t>コヨウ</t>
    </rPh>
    <rPh sb="2" eb="4">
      <t>ジッセキ</t>
    </rPh>
    <phoneticPr fontId="2"/>
  </si>
  <si>
    <t>①雇用実績あり</t>
    <rPh sb="1" eb="3">
      <t>コヨウ</t>
    </rPh>
    <rPh sb="3" eb="5">
      <t>ジッセキ</t>
    </rPh>
    <phoneticPr fontId="2"/>
  </si>
  <si>
    <t>－</t>
    <phoneticPr fontId="2"/>
  </si>
  <si>
    <t>前年度の雇用実績</t>
    <rPh sb="0" eb="3">
      <t>ゼンネンド</t>
    </rPh>
    <rPh sb="4" eb="6">
      <t>コヨウ</t>
    </rPh>
    <rPh sb="6" eb="8">
      <t>ジッセキ</t>
    </rPh>
    <phoneticPr fontId="2"/>
  </si>
  <si>
    <t>（一財）建設業振興基金</t>
    <rPh sb="2" eb="3">
      <t>ザイ</t>
    </rPh>
    <rPh sb="6" eb="7">
      <t>ギョウ</t>
    </rPh>
    <rPh sb="7" eb="9">
      <t>シンコウ</t>
    </rPh>
    <rPh sb="9" eb="11">
      <t>キキン</t>
    </rPh>
    <phoneticPr fontId="2"/>
  </si>
  <si>
    <t>（一社）交通工学研究会</t>
    <rPh sb="4" eb="6">
      <t>コウツウ</t>
    </rPh>
    <rPh sb="6" eb="8">
      <t>コウガク</t>
    </rPh>
    <rPh sb="8" eb="11">
      <t>ケンキュウカイ</t>
    </rPh>
    <phoneticPr fontId="2"/>
  </si>
  <si>
    <t>（一社）全日本建設技術協会</t>
    <rPh sb="5" eb="7">
      <t>ニホン</t>
    </rPh>
    <rPh sb="7" eb="9">
      <t>ケンセツ</t>
    </rPh>
    <rPh sb="9" eb="11">
      <t>ギジュツ</t>
    </rPh>
    <rPh sb="11" eb="13">
      <t>キョウカイ</t>
    </rPh>
    <phoneticPr fontId="2"/>
  </si>
  <si>
    <t>土質・地質技術者生涯学習協議会</t>
    <rPh sb="0" eb="2">
      <t>ドシツ</t>
    </rPh>
    <rPh sb="3" eb="5">
      <t>チシツ</t>
    </rPh>
    <rPh sb="5" eb="8">
      <t>ギジュツシャ</t>
    </rPh>
    <rPh sb="8" eb="10">
      <t>ショウガイ</t>
    </rPh>
    <rPh sb="10" eb="12">
      <t>ガクシュウ</t>
    </rPh>
    <rPh sb="12" eb="15">
      <t>キョウギカイ</t>
    </rPh>
    <phoneticPr fontId="2"/>
  </si>
  <si>
    <t>当該地域の
業務経験</t>
    <rPh sb="0" eb="2">
      <t>トウガイ</t>
    </rPh>
    <rPh sb="2" eb="4">
      <t>チイキ</t>
    </rPh>
    <rPh sb="6" eb="8">
      <t>ギョウム</t>
    </rPh>
    <rPh sb="8" eb="10">
      <t>ケイケン</t>
    </rPh>
    <phoneticPr fontId="2"/>
  </si>
  <si>
    <t>優良業務
委託表彰</t>
    <rPh sb="0" eb="2">
      <t>ユウリョウ</t>
    </rPh>
    <rPh sb="2" eb="4">
      <t>ギョウム</t>
    </rPh>
    <rPh sb="5" eb="7">
      <t>イタク</t>
    </rPh>
    <rPh sb="7" eb="9">
      <t>ヒョウショウ</t>
    </rPh>
    <phoneticPr fontId="2"/>
  </si>
  <si>
    <t>過去２か年度における発注業種と同業種の表彰実績</t>
    <rPh sb="4" eb="5">
      <t>ネン</t>
    </rPh>
    <rPh sb="5" eb="6">
      <t>ド</t>
    </rPh>
    <rPh sb="10" eb="12">
      <t>ハッチュウ</t>
    </rPh>
    <rPh sb="12" eb="14">
      <t>ギョウシュ</t>
    </rPh>
    <rPh sb="15" eb="16">
      <t>ドウ</t>
    </rPh>
    <rPh sb="16" eb="18">
      <t>ギョウシュ</t>
    </rPh>
    <rPh sb="19" eb="21">
      <t>ヒョウショウ</t>
    </rPh>
    <rPh sb="21" eb="23">
      <t>ジッセキ</t>
    </rPh>
    <phoneticPr fontId="2"/>
  </si>
  <si>
    <t>同種又は類似業務経験</t>
    <rPh sb="0" eb="2">
      <t>ドウシュ</t>
    </rPh>
    <rPh sb="2" eb="3">
      <t>マタ</t>
    </rPh>
    <rPh sb="4" eb="6">
      <t>ルイジ</t>
    </rPh>
    <rPh sb="6" eb="8">
      <t>ギョウム</t>
    </rPh>
    <rPh sb="8" eb="10">
      <t>ケイケン</t>
    </rPh>
    <phoneticPr fontId="2"/>
  </si>
  <si>
    <t>優良業務委託表彰の実績</t>
    <rPh sb="0" eb="2">
      <t>ユウリョウ</t>
    </rPh>
    <rPh sb="2" eb="4">
      <t>ギョウム</t>
    </rPh>
    <rPh sb="4" eb="6">
      <t>イタク</t>
    </rPh>
    <rPh sb="6" eb="8">
      <t>ヒョウショウ</t>
    </rPh>
    <rPh sb="9" eb="11">
      <t>ジッセキ</t>
    </rPh>
    <phoneticPr fontId="2"/>
  </si>
  <si>
    <t>※業務成績を証明する書類は、事前審査登録制度対象</t>
    <rPh sb="1" eb="3">
      <t>ギョウム</t>
    </rPh>
    <rPh sb="3" eb="5">
      <t>セイセキ</t>
    </rPh>
    <rPh sb="14" eb="16">
      <t>ジゼン</t>
    </rPh>
    <rPh sb="16" eb="18">
      <t>シンサ</t>
    </rPh>
    <rPh sb="18" eb="20">
      <t>トウロク</t>
    </rPh>
    <rPh sb="20" eb="22">
      <t>セイド</t>
    </rPh>
    <rPh sb="22" eb="24">
      <t>タイショウ</t>
    </rPh>
    <phoneticPr fontId="2"/>
  </si>
  <si>
    <t>※優良業務委託表彰の実績を証明する書類は、事前審査登録制度対象</t>
    <rPh sb="1" eb="3">
      <t>ユウリョウ</t>
    </rPh>
    <rPh sb="3" eb="5">
      <t>ギョウム</t>
    </rPh>
    <rPh sb="5" eb="7">
      <t>イタク</t>
    </rPh>
    <rPh sb="7" eb="9">
      <t>ヒョウショウ</t>
    </rPh>
    <rPh sb="10" eb="12">
      <t>ジッセキ</t>
    </rPh>
    <rPh sb="21" eb="23">
      <t>ジゼン</t>
    </rPh>
    <rPh sb="23" eb="25">
      <t>シンサ</t>
    </rPh>
    <rPh sb="25" eb="27">
      <t>トウロク</t>
    </rPh>
    <rPh sb="27" eb="29">
      <t>セイド</t>
    </rPh>
    <rPh sb="29" eb="31">
      <t>タイショウ</t>
    </rPh>
    <phoneticPr fontId="2"/>
  </si>
  <si>
    <t>②ＲＣＣＭ</t>
  </si>
  <si>
    <t>②ＲＣＣＭ</t>
    <phoneticPr fontId="2"/>
  </si>
  <si>
    <t>②地質調査技士</t>
    <rPh sb="1" eb="3">
      <t>チシツ</t>
    </rPh>
    <rPh sb="3" eb="5">
      <t>チョウサ</t>
    </rPh>
    <rPh sb="5" eb="7">
      <t>ギシ</t>
    </rPh>
    <phoneticPr fontId="2"/>
  </si>
  <si>
    <t>②土木学会認定技術者(特別上級、上級、１級）</t>
    <rPh sb="1" eb="3">
      <t>ドボク</t>
    </rPh>
    <rPh sb="3" eb="5">
      <t>ガッカイ</t>
    </rPh>
    <rPh sb="5" eb="7">
      <t>ニンテイ</t>
    </rPh>
    <rPh sb="7" eb="9">
      <t>ギジュツ</t>
    </rPh>
    <rPh sb="9" eb="10">
      <t>シャ</t>
    </rPh>
    <rPh sb="11" eb="13">
      <t>トクベツ</t>
    </rPh>
    <rPh sb="13" eb="15">
      <t>ジョウキュウ</t>
    </rPh>
    <phoneticPr fontId="2"/>
  </si>
  <si>
    <t>②コンクリート診断士</t>
    <rPh sb="7" eb="10">
      <t>シンダンシ</t>
    </rPh>
    <phoneticPr fontId="2"/>
  </si>
  <si>
    <t>②土木鋼構造物診断士</t>
    <rPh sb="1" eb="3">
      <t>ドボク</t>
    </rPh>
    <rPh sb="3" eb="4">
      <t>コウ</t>
    </rPh>
    <rPh sb="4" eb="7">
      <t>コウゾウブツ</t>
    </rPh>
    <rPh sb="7" eb="10">
      <t>シンダンシ</t>
    </rPh>
    <phoneticPr fontId="2"/>
  </si>
  <si>
    <t>②国土交通省登録技術者資格</t>
    <rPh sb="1" eb="3">
      <t>コクド</t>
    </rPh>
    <rPh sb="3" eb="6">
      <t>コウツウショウ</t>
    </rPh>
    <rPh sb="6" eb="8">
      <t>トウロク</t>
    </rPh>
    <rPh sb="8" eb="10">
      <t>ギジュツ</t>
    </rPh>
    <rPh sb="10" eb="11">
      <t>シャ</t>
    </rPh>
    <rPh sb="11" eb="13">
      <t>シカク</t>
    </rPh>
    <phoneticPr fontId="2"/>
  </si>
  <si>
    <t>（公社）森林・自然環境技術者教育研究センター</t>
    <phoneticPr fontId="2"/>
  </si>
  <si>
    <t>令和</t>
    <rPh sb="0" eb="2">
      <t>レイワ</t>
    </rPh>
    <phoneticPr fontId="2"/>
  </si>
  <si>
    <t>元</t>
    <rPh sb="0" eb="1">
      <t>ガン</t>
    </rPh>
    <phoneticPr fontId="2"/>
  </si>
  <si>
    <t>令和　　年　　月　　日</t>
    <rPh sb="0" eb="2">
      <t>レイワ</t>
    </rPh>
    <rPh sb="4" eb="5">
      <t>ネン</t>
    </rPh>
    <rPh sb="7" eb="8">
      <t>ガツ</t>
    </rPh>
    <rPh sb="10" eb="11">
      <t>ニチ</t>
    </rPh>
    <phoneticPr fontId="2"/>
  </si>
  <si>
    <t>令和　　年　　月　　日</t>
    <rPh sb="0" eb="2">
      <t>レイワ</t>
    </rPh>
    <phoneticPr fontId="2"/>
  </si>
  <si>
    <t>用紙（日本産業規格Ａ４判）</t>
  </si>
  <si>
    <t>用紙（日本産業規格Ａ４判）</t>
    <rPh sb="5" eb="7">
      <t>サンギョウ</t>
    </rPh>
    <phoneticPr fontId="2"/>
  </si>
  <si>
    <t>記</t>
    <phoneticPr fontId="2"/>
  </si>
  <si>
    <t>②ＲＣＣＭ</t>
    <phoneticPr fontId="2"/>
  </si>
  <si>
    <t>②国土交通省登録技術者資格</t>
  </si>
  <si>
    <t>様式１号（技術資料　表紙）</t>
    <rPh sb="0" eb="2">
      <t>ヨウシキ</t>
    </rPh>
    <rPh sb="3" eb="4">
      <t>ゴウ</t>
    </rPh>
    <rPh sb="5" eb="7">
      <t>ギジュツ</t>
    </rPh>
    <rPh sb="7" eb="9">
      <t>シリョウ</t>
    </rPh>
    <phoneticPr fontId="2"/>
  </si>
  <si>
    <t>②○○土木事務所管内</t>
  </si>
  <si>
    <t>（公社）全国上下水道コンサルタント協会</t>
    <rPh sb="1" eb="3">
      <t>コウシャ</t>
    </rPh>
    <phoneticPr fontId="2"/>
  </si>
  <si>
    <t>管理技術者</t>
    <rPh sb="0" eb="2">
      <t>カンリ</t>
    </rPh>
    <rPh sb="2" eb="5">
      <t>ギジュツシャ</t>
    </rPh>
    <phoneticPr fontId="2"/>
  </si>
  <si>
    <t>主任技術者</t>
    <rPh sb="0" eb="2">
      <t>シュニン</t>
    </rPh>
    <rPh sb="2" eb="5">
      <t>ギジュツシャ</t>
    </rPh>
    <phoneticPr fontId="2"/>
  </si>
  <si>
    <t>主任技術者</t>
    <rPh sb="0" eb="5">
      <t>シュニンギジュツシャ</t>
    </rPh>
    <phoneticPr fontId="2"/>
  </si>
  <si>
    <t>担当技術者</t>
    <rPh sb="0" eb="5">
      <t>タントウギジュツシャ</t>
    </rPh>
    <phoneticPr fontId="2"/>
  </si>
  <si>
    <t>業務代理人</t>
    <rPh sb="0" eb="5">
      <t>ギョウムダイリニン</t>
    </rPh>
    <phoneticPr fontId="2"/>
  </si>
  <si>
    <t>主 任</t>
    <rPh sb="0" eb="1">
      <t>シュ</t>
    </rPh>
    <rPh sb="2" eb="3">
      <t>ニン</t>
    </rPh>
    <phoneticPr fontId="2"/>
  </si>
  <si>
    <t>※契約金額500万円以上の管理技術者又は担当技術者として従事している業務</t>
  </si>
  <si>
    <t>※契約金額500万円以上の主任技術者又は業務代理人として従事している業務</t>
    <rPh sb="13" eb="15">
      <t>シュニン</t>
    </rPh>
    <rPh sb="20" eb="22">
      <t>ギョウム</t>
    </rPh>
    <rPh sb="22" eb="25">
      <t>ダイリニン</t>
    </rPh>
    <phoneticPr fontId="2"/>
  </si>
  <si>
    <r>
      <t>【事前審査登録制度】提出書類一覧表（技術資料提出時）</t>
    </r>
    <r>
      <rPr>
        <sz val="16"/>
        <color rgb="FFFF0000"/>
        <rFont val="HGSｺﾞｼｯｸE"/>
        <family val="3"/>
        <charset val="128"/>
      </rPr>
      <t>建設コンサルタント、地質調査</t>
    </r>
    <rPh sb="1" eb="3">
      <t>ジゼン</t>
    </rPh>
    <rPh sb="3" eb="5">
      <t>シンサ</t>
    </rPh>
    <rPh sb="5" eb="7">
      <t>トウロク</t>
    </rPh>
    <rPh sb="7" eb="9">
      <t>セイド</t>
    </rPh>
    <rPh sb="10" eb="12">
      <t>テイシュツ</t>
    </rPh>
    <rPh sb="12" eb="14">
      <t>ショルイ</t>
    </rPh>
    <rPh sb="14" eb="16">
      <t>イチラン</t>
    </rPh>
    <rPh sb="16" eb="17">
      <t>ヒョウ</t>
    </rPh>
    <rPh sb="18" eb="20">
      <t>ギジュツ</t>
    </rPh>
    <rPh sb="20" eb="22">
      <t>シリョウ</t>
    </rPh>
    <rPh sb="22" eb="24">
      <t>テイシュツ</t>
    </rPh>
    <rPh sb="24" eb="25">
      <t>ジ</t>
    </rPh>
    <phoneticPr fontId="2"/>
  </si>
  <si>
    <t>②79点以上81点未満</t>
    <phoneticPr fontId="2"/>
  </si>
  <si>
    <t>③79点未満</t>
    <phoneticPr fontId="2"/>
  </si>
  <si>
    <r>
      <t>①企業の活動実績あり</t>
    </r>
    <r>
      <rPr>
        <b/>
        <sz val="10"/>
        <rFont val="ＭＳ 明朝"/>
        <family val="1"/>
        <charset val="128"/>
      </rPr>
      <t>及び</t>
    </r>
    <r>
      <rPr>
        <sz val="10"/>
        <rFont val="ＭＳ 明朝"/>
        <family val="1"/>
        <charset val="128"/>
      </rPr>
      <t>協働活動の支援実績あり</t>
    </r>
    <phoneticPr fontId="2"/>
  </si>
  <si>
    <r>
      <t>②企業の活動実績あり</t>
    </r>
    <r>
      <rPr>
        <b/>
        <sz val="10"/>
        <rFont val="ＭＳ 明朝"/>
        <family val="1"/>
        <charset val="128"/>
      </rPr>
      <t>又は</t>
    </r>
    <r>
      <rPr>
        <sz val="10"/>
        <rFont val="ＭＳ 明朝"/>
        <family val="1"/>
        <charset val="128"/>
      </rPr>
      <t>協働活動の支援実績あり</t>
    </r>
    <rPh sb="1" eb="3">
      <t>キギョウ</t>
    </rPh>
    <rPh sb="4" eb="6">
      <t>カツドウ</t>
    </rPh>
    <rPh sb="6" eb="8">
      <t>ジッセキ</t>
    </rPh>
    <rPh sb="10" eb="11">
      <t>マタ</t>
    </rPh>
    <rPh sb="12" eb="14">
      <t>キョウドウ</t>
    </rPh>
    <rPh sb="14" eb="16">
      <t>カツドウ</t>
    </rPh>
    <rPh sb="17" eb="19">
      <t>シエン</t>
    </rPh>
    <rPh sb="19" eb="21">
      <t>ジッセキ</t>
    </rPh>
    <phoneticPr fontId="2"/>
  </si>
  <si>
    <t>令和　　年　　月　　日</t>
  </si>
  <si>
    <t>同種または類似業務の施工実績（入札参加資格確認申請書に記載）</t>
  </si>
  <si>
    <t>配置予定技術者等の資格・業務経験（入札参加資格確認申請書に記載）</t>
  </si>
  <si>
    <t>本社、営業所の所在地（入札参加資格確認申請書に記載）</t>
  </si>
  <si>
    <r>
      <rPr>
        <sz val="8"/>
        <color rgb="FFFF0000"/>
        <rFont val="ＭＳ 明朝"/>
        <family val="1"/>
        <charset val="128"/>
      </rPr>
      <t>その他必要と認めるもの</t>
    </r>
    <r>
      <rPr>
        <sz val="11"/>
        <color rgb="FFFF0000"/>
        <rFont val="ＭＳ 明朝"/>
        <family val="1"/>
        <charset val="128"/>
      </rPr>
      <t xml:space="preserve">
</t>
    </r>
    <r>
      <rPr>
        <sz val="8"/>
        <color rgb="FFFF0000"/>
        <rFont val="ＭＳ 明朝"/>
        <family val="1"/>
        <charset val="128"/>
      </rPr>
      <t>(条件がある場合)</t>
    </r>
    <rPh sb="2" eb="3">
      <t>タ</t>
    </rPh>
    <rPh sb="3" eb="5">
      <t>ヒツヨウ</t>
    </rPh>
    <rPh sb="6" eb="7">
      <t>ミト</t>
    </rPh>
    <rPh sb="13" eb="15">
      <t>ジョウケン</t>
    </rPh>
    <rPh sb="18" eb="20">
      <t>バアイ</t>
    </rPh>
    <phoneticPr fontId="2"/>
  </si>
  <si>
    <t>業務ごとに設定する資格要件に応じた様式（入札公告参照）</t>
    <rPh sb="0" eb="2">
      <t>ギョウム</t>
    </rPh>
    <rPh sb="5" eb="7">
      <t>セッテイ</t>
    </rPh>
    <rPh sb="9" eb="11">
      <t>シカク</t>
    </rPh>
    <rPh sb="11" eb="13">
      <t>ヨウケン</t>
    </rPh>
    <rPh sb="14" eb="15">
      <t>オウ</t>
    </rPh>
    <rPh sb="17" eb="19">
      <t>ヨウシキ</t>
    </rPh>
    <rPh sb="20" eb="22">
      <t>ニュウサツ</t>
    </rPh>
    <rPh sb="22" eb="24">
      <t>コウコク</t>
    </rPh>
    <rPh sb="24" eb="26">
      <t>サンショウ</t>
    </rPh>
    <phoneticPr fontId="2"/>
  </si>
  <si>
    <t>入札公告において示す資料</t>
    <rPh sb="0" eb="2">
      <t>ニュウサツ</t>
    </rPh>
    <rPh sb="2" eb="4">
      <t>コウコク</t>
    </rPh>
    <rPh sb="8" eb="9">
      <t>シメ</t>
    </rPh>
    <rPh sb="10" eb="12">
      <t>シリョウ</t>
    </rPh>
    <phoneticPr fontId="2"/>
  </si>
  <si>
    <t>知事　鈴木　康友</t>
    <rPh sb="0" eb="2">
      <t>チジ</t>
    </rPh>
    <rPh sb="3" eb="5">
      <t>スズキ</t>
    </rPh>
    <rPh sb="6" eb="8">
      <t>ヤストモ</t>
    </rPh>
    <phoneticPr fontId="2"/>
  </si>
  <si>
    <t>②80点以上81点未満</t>
    <rPh sb="3" eb="4">
      <t>テン</t>
    </rPh>
    <rPh sb="4" eb="6">
      <t>イジョウ</t>
    </rPh>
    <rPh sb="8" eb="9">
      <t>テン</t>
    </rPh>
    <rPh sb="9" eb="11">
      <t>ミマン</t>
    </rPh>
    <phoneticPr fontId="2"/>
  </si>
  <si>
    <t>③80点未満</t>
    <rPh sb="3" eb="4">
      <t>テン</t>
    </rPh>
    <rPh sb="4" eb="6">
      <t>ミマン</t>
    </rPh>
    <phoneticPr fontId="2"/>
  </si>
  <si>
    <t>①知事表彰の実績あり</t>
    <rPh sb="1" eb="3">
      <t>チジ</t>
    </rPh>
    <rPh sb="3" eb="5">
      <t>ヒョウショウ</t>
    </rPh>
    <rPh sb="6" eb="8">
      <t>ジッセキ</t>
    </rPh>
    <phoneticPr fontId="2"/>
  </si>
  <si>
    <t>②部長表彰の実績あり</t>
    <rPh sb="1" eb="3">
      <t>ブチョウ</t>
    </rPh>
    <rPh sb="3" eb="5">
      <t>ヒョウショウ</t>
    </rPh>
    <rPh sb="6" eb="8">
      <t>ジッセキ</t>
    </rPh>
    <phoneticPr fontId="2"/>
  </si>
  <si>
    <t>③所属長表彰の実績あり</t>
    <rPh sb="1" eb="4">
      <t>ショゾクチョウ</t>
    </rPh>
    <rPh sb="4" eb="6">
      <t>ヒョウショウ</t>
    </rPh>
    <rPh sb="7" eb="9">
      <t>ジッセキ</t>
    </rPh>
    <phoneticPr fontId="2"/>
  </si>
  <si>
    <t>④上記以外</t>
    <phoneticPr fontId="2"/>
  </si>
  <si>
    <t>2026.06.01</t>
    <phoneticPr fontId="2"/>
  </si>
  <si>
    <t>令和８年６月１日以降に公告（事前審査登録制度対象）簡易型Ⅱ用</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rPh sb="25" eb="27">
      <t>カンイ</t>
    </rPh>
    <rPh sb="27" eb="28">
      <t>カタ</t>
    </rPh>
    <rPh sb="29" eb="30">
      <t>ヨウ</t>
    </rPh>
    <phoneticPr fontId="2"/>
  </si>
  <si>
    <t>島田土木事務所管内</t>
    <rPh sb="7" eb="9">
      <t>カンナイ</t>
    </rPh>
    <phoneticPr fontId="2"/>
  </si>
  <si>
    <t>付けで公告のありました</t>
    <rPh sb="3" eb="5">
      <t>コウコク</t>
    </rPh>
    <phoneticPr fontId="2"/>
  </si>
  <si>
    <r>
      <t>本申請書以外に、様式１号、</t>
    </r>
    <r>
      <rPr>
        <strike/>
        <sz val="9"/>
        <rFont val="ＭＳ 明朝"/>
        <family val="1"/>
        <charset val="128"/>
      </rPr>
      <t>様式３号、</t>
    </r>
    <r>
      <rPr>
        <sz val="9"/>
        <rFont val="ＭＳ 明朝"/>
        <family val="1"/>
        <charset val="128"/>
      </rPr>
      <t>様式４号、</t>
    </r>
    <r>
      <rPr>
        <strike/>
        <sz val="9"/>
        <rFont val="ＭＳ 明朝"/>
        <family val="1"/>
        <charset val="128"/>
      </rPr>
      <t>様式５号、様式６号及び様式７号</t>
    </r>
    <r>
      <rPr>
        <sz val="9"/>
        <rFont val="ＭＳ 明朝"/>
        <family val="1"/>
        <charset val="128"/>
      </rPr>
      <t>を提出してください。様式４号</t>
    </r>
    <r>
      <rPr>
        <strike/>
        <sz val="9"/>
        <rFont val="ＭＳ 明朝"/>
        <family val="1"/>
        <charset val="128"/>
      </rPr>
      <t>及び様式５号</t>
    </r>
    <r>
      <rPr>
        <sz val="9"/>
        <rFont val="ＭＳ 明朝"/>
        <family val="1"/>
        <charset val="128"/>
      </rPr>
      <t>に添付する根拠書類は、事後確認型の場合、入札前に提出する必要はありません。ただし、入札執行後、落札候補者となった場合は、執行機関の指定する日までに様式に添付する根拠書類を提出するものとします。なお、根拠書類が提出できない場合や資格要件を満たしていない場合等は入札が無効となることがあります。</t>
    </r>
    <rPh sb="13" eb="15">
      <t>ヨウシキ</t>
    </rPh>
    <rPh sb="16" eb="17">
      <t>ゴウ</t>
    </rPh>
    <rPh sb="28" eb="30">
      <t>ヨウシキ</t>
    </rPh>
    <rPh sb="31" eb="32">
      <t>ゴウ</t>
    </rPh>
    <rPh sb="32" eb="33">
      <t>オヨ</t>
    </rPh>
    <rPh sb="34" eb="36">
      <t>ヨウシキ</t>
    </rPh>
    <rPh sb="37" eb="38">
      <t>ゴウ</t>
    </rPh>
    <phoneticPr fontId="2"/>
  </si>
  <si>
    <t>焼津市内</t>
    <rPh sb="2" eb="3">
      <t>シ</t>
    </rPh>
    <rPh sb="3" eb="4">
      <t>ナイ</t>
    </rPh>
    <phoneticPr fontId="2"/>
  </si>
  <si>
    <t>①焼津市内</t>
  </si>
  <si>
    <t>建設部門（河川、砂防及び海岸・海洋）又は総合技術監理部門（建設-河川、砂防及び海岸・海洋）</t>
    <rPh sb="5" eb="7">
      <t>カセン</t>
    </rPh>
    <rPh sb="8" eb="10">
      <t>サボウ</t>
    </rPh>
    <rPh sb="10" eb="11">
      <t>オヨ</t>
    </rPh>
    <rPh sb="12" eb="14">
      <t>カイガン</t>
    </rPh>
    <rPh sb="15" eb="17">
      <t>カイヨウ</t>
    </rPh>
    <rPh sb="32" eb="34">
      <t>カセン</t>
    </rPh>
    <rPh sb="35" eb="37">
      <t>サボウ</t>
    </rPh>
    <rPh sb="37" eb="38">
      <t>オヨ</t>
    </rPh>
    <rPh sb="39" eb="41">
      <t>カイガン</t>
    </rPh>
    <rPh sb="42" eb="44">
      <t>カイヨウ</t>
    </rPh>
    <phoneticPr fontId="2"/>
  </si>
  <si>
    <t>河川、砂防及び海岸・海洋部門</t>
    <rPh sb="0" eb="2">
      <t>カセン</t>
    </rPh>
    <rPh sb="3" eb="5">
      <t>サボウ</t>
    </rPh>
    <rPh sb="5" eb="6">
      <t>オヨ</t>
    </rPh>
    <rPh sb="7" eb="9">
      <t>カイガン</t>
    </rPh>
    <rPh sb="10" eb="12">
      <t>カイヨウ</t>
    </rPh>
    <rPh sb="12" eb="14">
      <t>ブモン</t>
    </rPh>
    <phoneticPr fontId="2"/>
  </si>
  <si>
    <t>島第２６３６１号</t>
    <rPh sb="0" eb="1">
      <t>シマ</t>
    </rPh>
    <rPh sb="1" eb="2">
      <t>ダイ</t>
    </rPh>
    <rPh sb="7" eb="8">
      <t>ゴウ</t>
    </rPh>
    <phoneticPr fontId="2"/>
  </si>
  <si>
    <t>令和８年度［第３８-Ｋ１５０５-２１号］栃山川水系河川調査に伴う設計業務委託（河川整備計画変更）</t>
    <phoneticPr fontId="2"/>
  </si>
  <si>
    <t>焼津市小川地先ほか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</si>
</sst>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quot;点&quot;"/>
    <numFmt numFmtId="178" formatCode="0.0_ "/>
    <numFmt numFmtId="179" formatCode="[$-411]ggge&quot;年&quot;m&quot;月&quot;d&quot;日&quot;;@"/>
  </numFmts>
  <fonts count="52">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z val="12"/>
      <name val="ＭＳ 明朝"/>
      <family val="1"/>
      <charset val="128"/>
    </font>
    <font>
      <b/>
      <sz val="16"/>
      <name val="ＭＳ 明朝"/>
      <family val="1"/>
      <charset val="128"/>
    </font>
    <font>
      <b/>
      <sz val="11"/>
      <name val="ＭＳ 明朝"/>
      <family val="1"/>
      <charset val="128"/>
    </font>
    <font>
      <sz val="14"/>
      <name val="ＭＳ 明朝"/>
      <family val="1"/>
      <charset val="128"/>
    </font>
    <font>
      <sz val="10"/>
      <name val="ＭＳ 明朝"/>
      <family val="1"/>
      <charset val="128"/>
    </font>
    <font>
      <b/>
      <sz val="24"/>
      <name val="ＭＳ 明朝"/>
      <family val="1"/>
      <charset val="128"/>
    </font>
    <font>
      <b/>
      <sz val="14"/>
      <name val="ＭＳ 明朝"/>
      <family val="1"/>
      <charset val="128"/>
    </font>
    <font>
      <b/>
      <sz val="10"/>
      <name val="ＭＳ 明朝"/>
      <family val="1"/>
      <charset val="128"/>
    </font>
    <font>
      <sz val="9"/>
      <name val="ＭＳ 明朝"/>
      <family val="1"/>
      <charset val="128"/>
    </font>
    <font>
      <sz val="8"/>
      <name val="ＭＳ 明朝"/>
      <family val="1"/>
      <charset val="128"/>
    </font>
    <font>
      <b/>
      <sz val="12"/>
      <name val="ＭＳ 明朝"/>
      <family val="1"/>
      <charset val="128"/>
    </font>
    <font>
      <sz val="9.5"/>
      <name val="ＭＳ 明朝"/>
      <family val="1"/>
      <charset val="128"/>
    </font>
    <font>
      <sz val="10"/>
      <name val="ＭＳ Ｐゴシック"/>
      <family val="3"/>
      <charset val="128"/>
    </font>
    <font>
      <sz val="10"/>
      <name val="ＭＳ ゴシック"/>
      <family val="3"/>
      <charset val="128"/>
    </font>
    <font>
      <sz val="9"/>
      <name val="ＭＳ Ｐゴシック"/>
      <family val="3"/>
      <charset val="128"/>
    </font>
    <font>
      <sz val="7"/>
      <name val="ＭＳ 明朝"/>
      <family val="1"/>
      <charset val="128"/>
    </font>
    <font>
      <b/>
      <sz val="10"/>
      <name val="ＭＳ Ｐゴシック"/>
      <family val="3"/>
      <charset val="128"/>
    </font>
    <font>
      <b/>
      <sz val="11"/>
      <name val="ＭＳ Ｐゴシック"/>
      <family val="3"/>
      <charset val="128"/>
    </font>
    <font>
      <sz val="11"/>
      <name val="ＭＳ ゴシック"/>
      <family val="3"/>
      <charset val="128"/>
    </font>
    <font>
      <b/>
      <sz val="11"/>
      <color indexed="10"/>
      <name val="ＭＳ 明朝"/>
      <family val="1"/>
      <charset val="128"/>
    </font>
    <font>
      <sz val="11"/>
      <color indexed="10"/>
      <name val="ＭＳ Ｐゴシック"/>
      <family val="3"/>
      <charset val="128"/>
    </font>
    <font>
      <b/>
      <sz val="10"/>
      <name val="ＭＳ ゴシック"/>
      <family val="3"/>
      <charset val="128"/>
    </font>
    <font>
      <sz val="7"/>
      <name val="ＭＳ ゴシック"/>
      <family val="3"/>
      <charset val="128"/>
    </font>
    <font>
      <b/>
      <sz val="14"/>
      <color indexed="10"/>
      <name val="ＭＳ Ｐゴシック"/>
      <family val="3"/>
      <charset val="128"/>
    </font>
    <font>
      <b/>
      <sz val="9"/>
      <name val="ＭＳ 明朝"/>
      <family val="1"/>
      <charset val="128"/>
    </font>
    <font>
      <b/>
      <sz val="14"/>
      <name val="ＭＳ Ｐゴシック"/>
      <family val="3"/>
      <charset val="128"/>
    </font>
    <font>
      <sz val="14"/>
      <name val="ＭＳ ゴシック"/>
      <family val="3"/>
      <charset val="128"/>
    </font>
    <font>
      <b/>
      <sz val="11"/>
      <name val="ＭＳ ゴシック"/>
      <family val="3"/>
      <charset val="128"/>
    </font>
    <font>
      <sz val="11"/>
      <color indexed="9"/>
      <name val="ＭＳ 明朝"/>
      <family val="1"/>
      <charset val="128"/>
    </font>
    <font>
      <sz val="16"/>
      <name val="HGSｺﾞｼｯｸE"/>
      <family val="3"/>
      <charset val="128"/>
    </font>
    <font>
      <sz val="9"/>
      <color indexed="10"/>
      <name val="ＭＳ 明朝"/>
      <family val="1"/>
      <charset val="128"/>
    </font>
    <font>
      <sz val="10"/>
      <color indexed="10"/>
      <name val="ＭＳ Ｐゴシック"/>
      <family val="3"/>
      <charset val="128"/>
    </font>
    <font>
      <sz val="10"/>
      <color indexed="10"/>
      <name val="ＭＳ 明朝"/>
      <family val="1"/>
      <charset val="128"/>
    </font>
    <font>
      <b/>
      <sz val="10.5"/>
      <name val="ＭＳ ゴシック"/>
      <family val="3"/>
      <charset val="128"/>
    </font>
    <font>
      <b/>
      <sz val="10.5"/>
      <color rgb="FFFF0000"/>
      <name val="ＭＳ ゴシック"/>
      <family val="3"/>
      <charset val="128"/>
    </font>
    <font>
      <sz val="9"/>
      <color indexed="81"/>
      <name val="MS P ゴシック"/>
      <family val="3"/>
      <charset val="128"/>
    </font>
    <font>
      <b/>
      <sz val="9"/>
      <color indexed="39"/>
      <name val="MS P ゴシック"/>
      <family val="3"/>
      <charset val="128"/>
    </font>
    <font>
      <sz val="9"/>
      <color indexed="39"/>
      <name val="MS P ゴシック"/>
      <family val="3"/>
      <charset val="128"/>
    </font>
    <font>
      <sz val="14"/>
      <color indexed="39"/>
      <name val="MS P ゴシック"/>
      <family val="3"/>
      <charset val="128"/>
    </font>
    <font>
      <b/>
      <sz val="14"/>
      <color indexed="39"/>
      <name val="MS P ゴシック"/>
      <family val="3"/>
      <charset val="128"/>
    </font>
    <font>
      <b/>
      <sz val="14"/>
      <color indexed="10"/>
      <name val="MS P ゴシック"/>
      <family val="3"/>
      <charset val="128"/>
    </font>
    <font>
      <sz val="14"/>
      <color indexed="10"/>
      <name val="MS P ゴシック"/>
      <family val="3"/>
      <charset val="128"/>
    </font>
    <font>
      <b/>
      <sz val="14"/>
      <color rgb="FFFF0000"/>
      <name val="ＭＳ Ｐゴシック"/>
      <family val="3"/>
      <charset val="128"/>
    </font>
    <font>
      <sz val="16"/>
      <color rgb="FFFF0000"/>
      <name val="HGSｺﾞｼｯｸE"/>
      <family val="3"/>
      <charset val="128"/>
    </font>
    <font>
      <sz val="11"/>
      <color rgb="FFFF0000"/>
      <name val="ＭＳ 明朝"/>
      <family val="1"/>
      <charset val="128"/>
    </font>
    <font>
      <sz val="8"/>
      <color rgb="FFFF0000"/>
      <name val="ＭＳ 明朝"/>
      <family val="1"/>
      <charset val="128"/>
    </font>
    <font>
      <strike/>
      <sz val="9"/>
      <name val="ＭＳ 明朝"/>
      <family val="1"/>
      <charset val="128"/>
    </font>
  </fonts>
  <fills count="13">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CFFCC"/>
        <bgColor indexed="64"/>
      </patternFill>
    </fill>
    <fill>
      <patternFill patternType="solid">
        <fgColor rgb="FFFFFF99"/>
        <bgColor indexed="64"/>
      </patternFill>
    </fill>
    <fill>
      <patternFill patternType="solid">
        <fgColor rgb="FFFFCCFF"/>
        <bgColor indexed="64"/>
      </patternFill>
    </fill>
    <fill>
      <patternFill patternType="solid">
        <fgColor rgb="FFCCFFFF"/>
        <bgColor indexed="64"/>
      </patternFill>
    </fill>
    <fill>
      <patternFill patternType="solid">
        <fgColor rgb="FFFFCC66"/>
        <bgColor indexed="64"/>
      </patternFill>
    </fill>
  </fills>
  <borders count="97">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style="medium">
        <color indexed="64"/>
      </top>
      <bottom/>
      <diagonal/>
    </border>
    <border>
      <left/>
      <right style="medium">
        <color indexed="64"/>
      </right>
      <top style="medium">
        <color indexed="64"/>
      </top>
      <bottom/>
      <diagonal/>
    </border>
    <border>
      <left/>
      <right/>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medium">
        <color indexed="64"/>
      </top>
      <bottom/>
      <diagonal/>
    </border>
    <border>
      <left style="hair">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diagonal/>
    </border>
    <border>
      <left style="medium">
        <color indexed="64"/>
      </left>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hair">
        <color indexed="64"/>
      </left>
      <right/>
      <top/>
      <bottom style="hair">
        <color indexed="64"/>
      </bottom>
      <diagonal/>
    </border>
    <border>
      <left/>
      <right style="medium">
        <color indexed="64"/>
      </right>
      <top style="hair">
        <color indexed="64"/>
      </top>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style="hair">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hair">
        <color indexed="64"/>
      </top>
      <bottom/>
      <diagonal/>
    </border>
    <border>
      <left/>
      <right style="medium">
        <color indexed="64"/>
      </right>
      <top style="thin">
        <color indexed="64"/>
      </top>
      <bottom/>
      <diagonal/>
    </border>
    <border>
      <left style="thin">
        <color indexed="64"/>
      </left>
      <right/>
      <top/>
      <bottom style="hair">
        <color indexed="64"/>
      </bottom>
      <diagonal/>
    </border>
    <border diagonalUp="1">
      <left style="hair">
        <color indexed="64"/>
      </left>
      <right/>
      <top style="hair">
        <color indexed="64"/>
      </top>
      <bottom/>
      <diagonal style="medium">
        <color indexed="64"/>
      </diagonal>
    </border>
    <border diagonalUp="1">
      <left/>
      <right/>
      <top style="hair">
        <color indexed="64"/>
      </top>
      <bottom/>
      <diagonal style="medium">
        <color indexed="64"/>
      </diagonal>
    </border>
    <border diagonalUp="1">
      <left/>
      <right style="hair">
        <color indexed="64"/>
      </right>
      <top style="hair">
        <color indexed="64"/>
      </top>
      <bottom/>
      <diagonal style="medium">
        <color indexed="64"/>
      </diagonal>
    </border>
    <border diagonalUp="1">
      <left style="hair">
        <color indexed="64"/>
      </left>
      <right/>
      <top/>
      <bottom/>
      <diagonal style="medium">
        <color indexed="64"/>
      </diagonal>
    </border>
    <border diagonalUp="1">
      <left/>
      <right/>
      <top/>
      <bottom/>
      <diagonal style="medium">
        <color indexed="64"/>
      </diagonal>
    </border>
    <border diagonalUp="1">
      <left/>
      <right style="hair">
        <color indexed="64"/>
      </right>
      <top/>
      <bottom/>
      <diagonal style="medium">
        <color indexed="64"/>
      </diagonal>
    </border>
    <border diagonalUp="1">
      <left style="hair">
        <color indexed="64"/>
      </left>
      <right/>
      <top/>
      <bottom style="hair">
        <color indexed="64"/>
      </bottom>
      <diagonal style="medium">
        <color indexed="64"/>
      </diagonal>
    </border>
    <border diagonalUp="1">
      <left/>
      <right/>
      <top/>
      <bottom style="hair">
        <color indexed="64"/>
      </bottom>
      <diagonal style="medium">
        <color indexed="64"/>
      </diagonal>
    </border>
    <border diagonalUp="1">
      <left/>
      <right style="hair">
        <color indexed="64"/>
      </right>
      <top/>
      <bottom style="hair">
        <color indexed="64"/>
      </bottom>
      <diagonal style="medium">
        <color indexed="64"/>
      </diagonal>
    </border>
    <border>
      <left style="hair">
        <color indexed="64"/>
      </left>
      <right style="thin">
        <color indexed="64"/>
      </right>
      <top/>
      <bottom/>
      <diagonal/>
    </border>
    <border>
      <left style="medium">
        <color indexed="64"/>
      </left>
      <right style="hair">
        <color indexed="64"/>
      </right>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alignment vertical="center"/>
    </xf>
    <xf numFmtId="0" fontId="1" fillId="0" borderId="0"/>
  </cellStyleXfs>
  <cellXfs count="775">
    <xf numFmtId="0" fontId="0" fillId="0" borderId="0" xfId="0">
      <alignment vertical="center"/>
    </xf>
    <xf numFmtId="0" fontId="3" fillId="0" borderId="0" xfId="0" applyFont="1" applyAlignment="1">
      <alignment horizontal="left" vertical="center"/>
    </xf>
    <xf numFmtId="0" fontId="4" fillId="0" borderId="0" xfId="0" applyFo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5"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Border="1">
      <alignment vertical="center"/>
    </xf>
    <xf numFmtId="0" fontId="4" fillId="0" borderId="1" xfId="0" applyFont="1" applyBorder="1">
      <alignment vertical="center"/>
    </xf>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justify" vertical="center"/>
    </xf>
    <xf numFmtId="0" fontId="11" fillId="0" borderId="0" xfId="0" applyFont="1" applyAlignment="1">
      <alignment horizontal="center" vertical="center"/>
    </xf>
    <xf numFmtId="0" fontId="9" fillId="0" borderId="0" xfId="0" applyFont="1" applyBorder="1" applyAlignment="1"/>
    <xf numFmtId="0" fontId="9" fillId="0" borderId="0" xfId="0" applyFont="1" applyBorder="1" applyAlignment="1">
      <alignment vertical="center"/>
    </xf>
    <xf numFmtId="0" fontId="9" fillId="0" borderId="0" xfId="0" applyFont="1" applyBorder="1" applyAlignment="1">
      <alignment horizontal="justify" vertical="center" wrapText="1"/>
    </xf>
    <xf numFmtId="0" fontId="9" fillId="0" borderId="1" xfId="0" applyFont="1" applyBorder="1" applyAlignment="1">
      <alignment vertical="center"/>
    </xf>
    <xf numFmtId="0" fontId="13" fillId="0" borderId="0" xfId="0" applyFont="1" applyBorder="1" applyAlignment="1">
      <alignment vertical="top" wrapText="1"/>
    </xf>
    <xf numFmtId="0" fontId="14" fillId="0" borderId="0" xfId="0" applyFont="1" applyBorder="1" applyAlignment="1">
      <alignment vertical="top" wrapText="1"/>
    </xf>
    <xf numFmtId="0" fontId="14" fillId="0" borderId="0" xfId="0" applyFont="1" applyAlignment="1">
      <alignment vertical="top"/>
    </xf>
    <xf numFmtId="0" fontId="9" fillId="0" borderId="0" xfId="0" applyFont="1" applyAlignment="1">
      <alignment vertical="top"/>
    </xf>
    <xf numFmtId="0" fontId="12" fillId="0" borderId="0" xfId="0" applyFont="1" applyBorder="1" applyAlignment="1">
      <alignment vertical="center"/>
    </xf>
    <xf numFmtId="0" fontId="13" fillId="0" borderId="0" xfId="0" applyFont="1" applyAlignment="1">
      <alignment vertical="top"/>
    </xf>
    <xf numFmtId="0" fontId="13" fillId="0" borderId="0" xfId="0" applyFont="1" applyAlignment="1">
      <alignment vertical="center"/>
    </xf>
    <xf numFmtId="0" fontId="13" fillId="0" borderId="0" xfId="0" applyFont="1" applyAlignment="1">
      <alignment vertical="top" wrapText="1"/>
    </xf>
    <xf numFmtId="0" fontId="9" fillId="0" borderId="0" xfId="0" applyFont="1" applyAlignment="1"/>
    <xf numFmtId="0" fontId="4" fillId="0" borderId="0" xfId="3" applyFont="1" applyBorder="1"/>
    <xf numFmtId="0" fontId="4" fillId="0" borderId="0" xfId="3" applyFont="1" applyFill="1" applyBorder="1"/>
    <xf numFmtId="0" fontId="9" fillId="0" borderId="0" xfId="0" applyFont="1" applyBorder="1" applyAlignment="1">
      <alignment vertical="top" wrapText="1"/>
    </xf>
    <xf numFmtId="0" fontId="5" fillId="0" borderId="0" xfId="0" applyFont="1" applyAlignment="1">
      <alignment horizontal="justify" vertical="center" wrapText="1"/>
    </xf>
    <xf numFmtId="0" fontId="4" fillId="0" borderId="0" xfId="0" applyFont="1" applyBorder="1" applyAlignment="1">
      <alignment horizontal="left" vertical="center"/>
    </xf>
    <xf numFmtId="0" fontId="13" fillId="0" borderId="2" xfId="0" applyFont="1" applyBorder="1" applyAlignment="1">
      <alignment horizontal="left" vertical="top" wrapText="1"/>
    </xf>
    <xf numFmtId="0" fontId="13" fillId="0" borderId="0" xfId="0" applyFont="1" applyBorder="1" applyAlignment="1">
      <alignment horizontal="left" vertical="top" wrapText="1"/>
    </xf>
    <xf numFmtId="0" fontId="9" fillId="0" borderId="0" xfId="0" applyFont="1" applyBorder="1" applyAlignment="1">
      <alignment horizontal="left" vertical="center"/>
    </xf>
    <xf numFmtId="0" fontId="9" fillId="0" borderId="0" xfId="0" applyFont="1" applyBorder="1" applyAlignment="1">
      <alignment horizontal="right" vertical="top" wrapText="1"/>
    </xf>
    <xf numFmtId="0" fontId="4" fillId="0" borderId="0" xfId="0" applyFont="1" applyBorder="1" applyAlignment="1">
      <alignment vertical="top" wrapText="1"/>
    </xf>
    <xf numFmtId="0" fontId="4" fillId="0" borderId="0" xfId="0" applyFont="1" applyFill="1">
      <alignment vertical="center"/>
    </xf>
    <xf numFmtId="0" fontId="4" fillId="0" borderId="0" xfId="5" applyFont="1" applyFill="1" applyBorder="1"/>
    <xf numFmtId="0" fontId="0" fillId="0" borderId="0" xfId="0" applyFill="1">
      <alignment vertical="center"/>
    </xf>
    <xf numFmtId="0" fontId="3" fillId="0" borderId="0" xfId="0" applyFont="1" applyBorder="1" applyAlignment="1">
      <alignment horizontal="right" vertical="center"/>
    </xf>
    <xf numFmtId="0" fontId="5" fillId="0" borderId="0" xfId="0" applyFont="1" applyBorder="1" applyAlignment="1">
      <alignment horizontal="justify" vertical="center"/>
    </xf>
    <xf numFmtId="0" fontId="13" fillId="0" borderId="0" xfId="0" applyFont="1" applyBorder="1" applyAlignment="1">
      <alignment horizontal="justify" vertical="top"/>
    </xf>
    <xf numFmtId="0" fontId="16" fillId="0" borderId="0" xfId="0" applyFont="1" applyAlignment="1">
      <alignment horizontal="left" vertical="center"/>
    </xf>
    <xf numFmtId="176" fontId="9" fillId="0" borderId="0" xfId="1" applyNumberFormat="1" applyFont="1" applyBorder="1" applyAlignment="1">
      <alignment vertical="top" wrapText="1"/>
    </xf>
    <xf numFmtId="0" fontId="9" fillId="0" borderId="0" xfId="0" applyFont="1" applyBorder="1" applyAlignment="1">
      <alignment horizontal="left" vertical="top" wrapText="1"/>
    </xf>
    <xf numFmtId="0" fontId="17" fillId="0" borderId="0" xfId="0" applyFont="1" applyAlignment="1">
      <alignment vertical="top"/>
    </xf>
    <xf numFmtId="0" fontId="22" fillId="0" borderId="0" xfId="0" applyFont="1">
      <alignment vertical="center"/>
    </xf>
    <xf numFmtId="0" fontId="13" fillId="0" borderId="0" xfId="0" applyFont="1" applyBorder="1" applyAlignment="1">
      <alignment vertical="center"/>
    </xf>
    <xf numFmtId="0" fontId="13" fillId="0" borderId="0" xfId="0" applyFont="1" applyAlignment="1">
      <alignment horizontal="left" vertical="top" wrapText="1"/>
    </xf>
    <xf numFmtId="0" fontId="18" fillId="0" borderId="0" xfId="0" applyFont="1" applyBorder="1" applyAlignment="1">
      <alignment horizontal="center" vertical="center"/>
    </xf>
    <xf numFmtId="0" fontId="19" fillId="0" borderId="0" xfId="0" applyFont="1" applyAlignment="1">
      <alignment vertical="top"/>
    </xf>
    <xf numFmtId="0" fontId="17" fillId="0" borderId="0" xfId="0" applyFont="1" applyBorder="1">
      <alignment vertical="center"/>
    </xf>
    <xf numFmtId="176" fontId="21" fillId="0" borderId="0" xfId="1" applyNumberFormat="1" applyFont="1" applyBorder="1">
      <alignment vertical="center"/>
    </xf>
    <xf numFmtId="0" fontId="23" fillId="0" borderId="0" xfId="0" applyFont="1" applyAlignment="1">
      <alignment horizontal="center" vertical="center"/>
    </xf>
    <xf numFmtId="0" fontId="23" fillId="0" borderId="0" xfId="0" applyFont="1" applyBorder="1" applyAlignment="1">
      <alignment horizontal="center" vertical="center"/>
    </xf>
    <xf numFmtId="0" fontId="1" fillId="0" borderId="0" xfId="0" applyFont="1">
      <alignment vertical="center"/>
    </xf>
    <xf numFmtId="0" fontId="1" fillId="0" borderId="0" xfId="0" applyFont="1" applyBorder="1">
      <alignment vertical="center"/>
    </xf>
    <xf numFmtId="0" fontId="4" fillId="0" borderId="0" xfId="0" applyFont="1" applyBorder="1" applyAlignment="1">
      <alignment horizontal="left" vertical="top" wrapText="1"/>
    </xf>
    <xf numFmtId="0" fontId="9" fillId="0" borderId="0" xfId="0" applyFont="1" applyFill="1" applyBorder="1" applyAlignment="1">
      <alignment vertical="center"/>
    </xf>
    <xf numFmtId="176" fontId="9" fillId="0" borderId="0" xfId="1" applyNumberFormat="1" applyFont="1" applyFill="1" applyBorder="1" applyAlignment="1">
      <alignment vertical="center"/>
    </xf>
    <xf numFmtId="176" fontId="12" fillId="0" borderId="0" xfId="1" applyNumberFormat="1" applyFont="1" applyFill="1" applyBorder="1" applyAlignment="1">
      <alignment vertical="center"/>
    </xf>
    <xf numFmtId="0" fontId="12" fillId="0" borderId="0" xfId="0" applyFont="1" applyFill="1" applyBorder="1" applyAlignment="1">
      <alignment vertical="center"/>
    </xf>
    <xf numFmtId="0" fontId="7" fillId="0" borderId="0" xfId="0" applyFont="1" applyFill="1" applyBorder="1" applyAlignment="1">
      <alignment wrapText="1"/>
    </xf>
    <xf numFmtId="0" fontId="7" fillId="0" borderId="0" xfId="0" applyFont="1" applyFill="1" applyBorder="1" applyAlignment="1">
      <alignment vertical="center"/>
    </xf>
    <xf numFmtId="176" fontId="7" fillId="0" borderId="0" xfId="1" applyNumberFormat="1" applyFont="1" applyFill="1" applyBorder="1" applyAlignment="1">
      <alignment vertical="center"/>
    </xf>
    <xf numFmtId="0" fontId="7" fillId="0" borderId="0" xfId="0" applyFont="1" applyFill="1" applyBorder="1" applyAlignment="1">
      <alignment horizontal="center" vertical="center" wrapText="1"/>
    </xf>
    <xf numFmtId="176" fontId="7" fillId="0" borderId="0" xfId="1" applyNumberFormat="1" applyFont="1" applyFill="1" applyBorder="1" applyAlignment="1">
      <alignment horizontal="center" vertical="center" wrapText="1"/>
    </xf>
    <xf numFmtId="0" fontId="23" fillId="0" borderId="0" xfId="0" applyFont="1" applyFill="1" applyBorder="1" applyAlignment="1">
      <alignment horizontal="center"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7" fillId="0" borderId="0" xfId="0" applyFont="1" applyFill="1" applyBorder="1" applyAlignment="1">
      <alignment horizontal="left" vertical="top"/>
    </xf>
    <xf numFmtId="0" fontId="4" fillId="0" borderId="0" xfId="0" applyFont="1" applyFill="1" applyBorder="1" applyAlignment="1">
      <alignment horizontal="left" vertical="center" wrapText="1"/>
    </xf>
    <xf numFmtId="176" fontId="22" fillId="0" borderId="0" xfId="1" applyNumberFormat="1" applyFont="1" applyFill="1" applyBorder="1">
      <alignment vertical="center"/>
    </xf>
    <xf numFmtId="0" fontId="22" fillId="0" borderId="0" xfId="0" applyFont="1" applyFill="1" applyBorder="1">
      <alignment vertical="center"/>
    </xf>
    <xf numFmtId="0" fontId="0" fillId="0" borderId="0" xfId="0" applyFill="1" applyBorder="1">
      <alignment vertical="center"/>
    </xf>
    <xf numFmtId="176" fontId="1" fillId="0" borderId="0" xfId="1" applyNumberFormat="1" applyFill="1" applyBorder="1">
      <alignment vertical="center"/>
    </xf>
    <xf numFmtId="0" fontId="13" fillId="0" borderId="0" xfId="0" applyFont="1" applyFill="1" applyBorder="1" applyAlignment="1">
      <alignment horizontal="left" vertical="top" wrapText="1"/>
    </xf>
    <xf numFmtId="0" fontId="14" fillId="0" borderId="0" xfId="0" applyFont="1" applyAlignment="1">
      <alignment horizontal="right" vertical="center"/>
    </xf>
    <xf numFmtId="0" fontId="12" fillId="0" borderId="0" xfId="0" applyFont="1" applyAlignment="1">
      <alignment horizontal="justify" vertical="center" wrapText="1"/>
    </xf>
    <xf numFmtId="0" fontId="9" fillId="0" borderId="0" xfId="0" applyFont="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3" fillId="0" borderId="2" xfId="0" applyFont="1" applyBorder="1" applyAlignment="1">
      <alignment horizontal="justify" vertical="center"/>
    </xf>
    <xf numFmtId="0" fontId="7" fillId="0" borderId="5" xfId="0" applyFont="1" applyFill="1" applyBorder="1" applyAlignment="1">
      <alignment wrapText="1"/>
    </xf>
    <xf numFmtId="0" fontId="4" fillId="0" borderId="2" xfId="0" applyFont="1" applyBorder="1">
      <alignment vertical="center"/>
    </xf>
    <xf numFmtId="0" fontId="7" fillId="0" borderId="5" xfId="0" applyFont="1" applyFill="1" applyBorder="1" applyAlignment="1"/>
    <xf numFmtId="0" fontId="1" fillId="0" borderId="2" xfId="0" applyFont="1" applyBorder="1">
      <alignment vertical="center"/>
    </xf>
    <xf numFmtId="0" fontId="7" fillId="0" borderId="5" xfId="0" applyFont="1" applyFill="1" applyBorder="1" applyAlignment="1">
      <alignment vertical="center"/>
    </xf>
    <xf numFmtId="0" fontId="7" fillId="0" borderId="5" xfId="0" applyFont="1" applyFill="1" applyBorder="1" applyAlignment="1">
      <alignment horizontal="center" vertical="center" wrapText="1"/>
    </xf>
    <xf numFmtId="0" fontId="23" fillId="0" borderId="5" xfId="0" applyFont="1" applyBorder="1" applyAlignment="1">
      <alignment horizontal="center" vertical="center"/>
    </xf>
    <xf numFmtId="0" fontId="1" fillId="0" borderId="5" xfId="0" applyFont="1" applyBorder="1">
      <alignment vertical="center"/>
    </xf>
    <xf numFmtId="0" fontId="13" fillId="0" borderId="2" xfId="0" applyFont="1" applyBorder="1" applyAlignment="1">
      <alignment vertical="top"/>
    </xf>
    <xf numFmtId="0" fontId="7" fillId="0" borderId="0" xfId="0" applyFont="1" applyBorder="1" applyAlignment="1">
      <alignment horizontal="justify" vertical="center" wrapText="1"/>
    </xf>
    <xf numFmtId="0" fontId="3" fillId="0" borderId="0" xfId="0" applyFont="1" applyBorder="1" applyAlignment="1">
      <alignment horizontal="justify" vertical="center"/>
    </xf>
    <xf numFmtId="0" fontId="5" fillId="0" borderId="0" xfId="0" applyFont="1" applyBorder="1" applyAlignment="1">
      <alignment horizontal="center" vertical="center"/>
    </xf>
    <xf numFmtId="176" fontId="7" fillId="0" borderId="5" xfId="1" applyNumberFormat="1" applyFont="1" applyFill="1" applyBorder="1" applyAlignment="1">
      <alignment horizontal="center" vertical="center" wrapText="1"/>
    </xf>
    <xf numFmtId="0" fontId="22" fillId="0" borderId="5" xfId="0" applyFont="1" applyFill="1" applyBorder="1">
      <alignment vertical="center"/>
    </xf>
    <xf numFmtId="0" fontId="23" fillId="0" borderId="2" xfId="0" applyFont="1" applyBorder="1" applyAlignment="1">
      <alignment horizontal="center" vertical="center"/>
    </xf>
    <xf numFmtId="0" fontId="18" fillId="0" borderId="2" xfId="0" applyFont="1" applyBorder="1" applyAlignment="1">
      <alignment horizontal="center" vertical="center"/>
    </xf>
    <xf numFmtId="0" fontId="17" fillId="0" borderId="2" xfId="0" applyFont="1" applyBorder="1">
      <alignment vertical="center"/>
    </xf>
    <xf numFmtId="0" fontId="22" fillId="0" borderId="5" xfId="0" applyFont="1" applyBorder="1">
      <alignment vertical="center"/>
    </xf>
    <xf numFmtId="0" fontId="19" fillId="0" borderId="2" xfId="0" applyFont="1" applyBorder="1" applyAlignment="1">
      <alignment vertical="top"/>
    </xf>
    <xf numFmtId="0" fontId="13" fillId="0" borderId="5" xfId="0" applyFont="1" applyFill="1" applyBorder="1" applyAlignment="1">
      <alignment horizontal="left" vertical="top" wrapText="1"/>
    </xf>
    <xf numFmtId="0" fontId="19" fillId="0" borderId="6" xfId="0" applyFont="1" applyBorder="1" applyAlignment="1">
      <alignment vertical="top"/>
    </xf>
    <xf numFmtId="0" fontId="13" fillId="0" borderId="7" xfId="0" applyFont="1" applyFill="1" applyBorder="1" applyAlignment="1">
      <alignment horizontal="left" vertical="top" wrapText="1"/>
    </xf>
    <xf numFmtId="0" fontId="17" fillId="0" borderId="2" xfId="0" applyFont="1" applyBorder="1" applyAlignment="1">
      <alignment vertical="top"/>
    </xf>
    <xf numFmtId="0" fontId="9" fillId="0" borderId="0" xfId="0" applyFont="1" applyFill="1" applyBorder="1" applyAlignment="1">
      <alignment horizontal="left" vertical="top" wrapText="1"/>
    </xf>
    <xf numFmtId="0" fontId="9" fillId="0" borderId="0" xfId="0" applyFont="1" applyFill="1">
      <alignment vertical="center"/>
    </xf>
    <xf numFmtId="0" fontId="12" fillId="0" borderId="0" xfId="0" applyFont="1" applyBorder="1" applyAlignment="1">
      <alignment horizontal="right" vertical="center" wrapText="1"/>
    </xf>
    <xf numFmtId="0" fontId="12" fillId="0" borderId="0" xfId="0" applyFont="1" applyBorder="1" applyAlignment="1">
      <alignment horizontal="left" vertical="top" wrapText="1"/>
    </xf>
    <xf numFmtId="0" fontId="9" fillId="0" borderId="0" xfId="0" applyFont="1" applyAlignment="1">
      <alignment horizontal="right" vertical="top"/>
    </xf>
    <xf numFmtId="0" fontId="17" fillId="0" borderId="5" xfId="0" applyFont="1" applyBorder="1" applyAlignment="1">
      <alignment vertical="top"/>
    </xf>
    <xf numFmtId="0" fontId="4" fillId="0" borderId="0" xfId="0" applyFont="1" applyAlignment="1">
      <alignment vertical="center" wrapText="1"/>
    </xf>
    <xf numFmtId="0" fontId="24" fillId="0" borderId="0" xfId="0" applyFont="1" applyFill="1" applyBorder="1" applyAlignment="1">
      <alignment vertical="center"/>
    </xf>
    <xf numFmtId="0" fontId="25" fillId="0" borderId="0" xfId="0" applyFont="1" applyFill="1" applyBorder="1">
      <alignment vertical="center"/>
    </xf>
    <xf numFmtId="177" fontId="24" fillId="0" borderId="0" xfId="0" applyNumberFormat="1" applyFont="1" applyFill="1" applyBorder="1" applyAlignment="1">
      <alignment horizontal="right" vertical="center"/>
    </xf>
    <xf numFmtId="0" fontId="9" fillId="0" borderId="0" xfId="0" applyFont="1" applyBorder="1" applyAlignment="1">
      <alignment horizontal="justify" vertical="center"/>
    </xf>
    <xf numFmtId="0" fontId="14" fillId="0" borderId="0" xfId="0" applyFont="1" applyBorder="1" applyAlignment="1">
      <alignment vertical="top"/>
    </xf>
    <xf numFmtId="0" fontId="9" fillId="0" borderId="0" xfId="0" applyFont="1" applyBorder="1" applyAlignment="1">
      <alignment horizontal="justify" vertical="top" wrapText="1"/>
    </xf>
    <xf numFmtId="0" fontId="14" fillId="0" borderId="0" xfId="0" applyFont="1" applyAlignment="1">
      <alignment vertical="top" wrapText="1"/>
    </xf>
    <xf numFmtId="0" fontId="0" fillId="0" borderId="0" xfId="0" applyAlignment="1">
      <alignment vertical="center"/>
    </xf>
    <xf numFmtId="0" fontId="9" fillId="0" borderId="16" xfId="0" applyFont="1" applyBorder="1" applyAlignment="1">
      <alignment horizontal="left" vertical="center" wrapText="1"/>
    </xf>
    <xf numFmtId="0" fontId="7" fillId="0" borderId="0" xfId="0" applyFont="1" applyBorder="1" applyAlignment="1">
      <alignment horizontal="lef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12" xfId="0" applyFont="1" applyBorder="1" applyAlignment="1">
      <alignment vertical="center"/>
    </xf>
    <xf numFmtId="0" fontId="9" fillId="0" borderId="23" xfId="0" applyFont="1" applyBorder="1" applyAlignment="1">
      <alignment horizontal="left" vertical="top" wrapText="1"/>
    </xf>
    <xf numFmtId="0" fontId="9" fillId="0" borderId="16" xfId="0" applyFont="1" applyBorder="1" applyAlignment="1">
      <alignment horizontal="left" vertical="center"/>
    </xf>
    <xf numFmtId="0" fontId="11" fillId="0" borderId="0" xfId="0" applyFont="1" applyAlignment="1">
      <alignment horizontal="left" vertical="center"/>
    </xf>
    <xf numFmtId="0" fontId="9" fillId="0" borderId="16" xfId="0" applyFont="1" applyBorder="1" applyAlignment="1">
      <alignment vertical="center"/>
    </xf>
    <xf numFmtId="0" fontId="9" fillId="0" borderId="19" xfId="0" applyFont="1" applyBorder="1" applyAlignment="1">
      <alignment vertical="center"/>
    </xf>
    <xf numFmtId="0" fontId="18" fillId="0" borderId="24" xfId="0" applyFont="1" applyBorder="1" applyAlignment="1">
      <alignment vertical="center"/>
    </xf>
    <xf numFmtId="0" fontId="17" fillId="0" borderId="0" xfId="0" applyFont="1" applyAlignment="1">
      <alignment vertical="center"/>
    </xf>
    <xf numFmtId="0" fontId="18" fillId="0" borderId="25" xfId="0" applyFont="1" applyBorder="1" applyAlignment="1">
      <alignment vertical="center"/>
    </xf>
    <xf numFmtId="0" fontId="18" fillId="0" borderId="20" xfId="0" applyFont="1" applyBorder="1" applyAlignment="1">
      <alignment vertical="center"/>
    </xf>
    <xf numFmtId="0" fontId="9" fillId="0" borderId="26" xfId="0" applyFont="1" applyBorder="1" applyAlignment="1">
      <alignment vertical="center"/>
    </xf>
    <xf numFmtId="0" fontId="9" fillId="0" borderId="0" xfId="0" applyFont="1" applyBorder="1" applyAlignment="1">
      <alignment horizontal="left" vertical="center" wrapText="1"/>
    </xf>
    <xf numFmtId="0" fontId="9" fillId="0" borderId="27" xfId="0" applyFont="1" applyBorder="1" applyAlignment="1">
      <alignment horizontal="left" vertical="center" wrapText="1"/>
    </xf>
    <xf numFmtId="0" fontId="9" fillId="0" borderId="11" xfId="0" applyFont="1" applyBorder="1" applyAlignment="1">
      <alignment vertical="center"/>
    </xf>
    <xf numFmtId="0" fontId="9" fillId="0" borderId="0" xfId="0" applyFont="1" applyBorder="1" applyAlignment="1">
      <alignment horizontal="right" vertical="center"/>
    </xf>
    <xf numFmtId="0" fontId="9" fillId="0" borderId="28" xfId="0" applyFont="1" applyBorder="1" applyAlignment="1">
      <alignment vertical="center"/>
    </xf>
    <xf numFmtId="0" fontId="9" fillId="0" borderId="29" xfId="0" applyFont="1" applyBorder="1" applyAlignment="1">
      <alignment vertical="center"/>
    </xf>
    <xf numFmtId="0" fontId="9" fillId="0" borderId="31" xfId="0" applyFont="1" applyBorder="1" applyAlignment="1">
      <alignment horizontal="left" vertical="center" wrapText="1"/>
    </xf>
    <xf numFmtId="0" fontId="9" fillId="0" borderId="30" xfId="0" applyFont="1" applyFill="1" applyBorder="1" applyAlignment="1">
      <alignment vertical="center"/>
    </xf>
    <xf numFmtId="0" fontId="9" fillId="0" borderId="32" xfId="0" applyFont="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5" xfId="0" applyFont="1" applyBorder="1" applyAlignment="1">
      <alignment vertical="center"/>
    </xf>
    <xf numFmtId="0" fontId="17" fillId="0" borderId="16" xfId="0" applyFont="1" applyBorder="1" applyAlignment="1">
      <alignment vertical="center"/>
    </xf>
    <xf numFmtId="0" fontId="9" fillId="0" borderId="36" xfId="0" applyFont="1" applyBorder="1" applyAlignment="1">
      <alignment vertical="center"/>
    </xf>
    <xf numFmtId="0" fontId="17" fillId="0" borderId="21" xfId="0" applyFont="1" applyBorder="1" applyAlignment="1">
      <alignment vertical="center"/>
    </xf>
    <xf numFmtId="0" fontId="9" fillId="0" borderId="37" xfId="0" applyFont="1" applyBorder="1" applyAlignment="1">
      <alignment vertical="center"/>
    </xf>
    <xf numFmtId="0" fontId="17" fillId="0" borderId="20" xfId="0" applyFont="1" applyBorder="1" applyAlignment="1">
      <alignment vertical="center"/>
    </xf>
    <xf numFmtId="0" fontId="17" fillId="0" borderId="19" xfId="0" applyFont="1" applyBorder="1" applyAlignment="1">
      <alignment vertical="center"/>
    </xf>
    <xf numFmtId="0" fontId="9" fillId="0" borderId="27" xfId="0" applyFont="1" applyBorder="1" applyAlignment="1">
      <alignment horizontal="left" vertical="center"/>
    </xf>
    <xf numFmtId="0" fontId="9" fillId="0" borderId="38" xfId="0" applyFont="1" applyFill="1" applyBorder="1" applyAlignment="1">
      <alignment vertical="center"/>
    </xf>
    <xf numFmtId="0" fontId="18" fillId="0" borderId="11" xfId="0" applyFont="1" applyBorder="1" applyAlignment="1">
      <alignment vertical="center"/>
    </xf>
    <xf numFmtId="0" fontId="18" fillId="0" borderId="0" xfId="0" applyFont="1" applyBorder="1" applyAlignment="1">
      <alignment vertical="center"/>
    </xf>
    <xf numFmtId="0" fontId="9" fillId="0" borderId="0" xfId="0" applyFont="1" applyFill="1" applyBorder="1" applyAlignment="1">
      <alignment horizontal="right" vertical="center"/>
    </xf>
    <xf numFmtId="0" fontId="9" fillId="0" borderId="12" xfId="0" applyFont="1" applyFill="1" applyBorder="1" applyAlignment="1">
      <alignment vertical="center"/>
    </xf>
    <xf numFmtId="0" fontId="9" fillId="0" borderId="20" xfId="0" applyFont="1" applyFill="1" applyBorder="1" applyAlignment="1">
      <alignment vertical="center"/>
    </xf>
    <xf numFmtId="0" fontId="9" fillId="0" borderId="26" xfId="0" applyFont="1" applyFill="1" applyBorder="1" applyAlignment="1">
      <alignment vertical="center"/>
    </xf>
    <xf numFmtId="0" fontId="9" fillId="0" borderId="1" xfId="0" applyFont="1" applyFill="1" applyBorder="1" applyAlignment="1">
      <alignment vertical="center"/>
    </xf>
    <xf numFmtId="0" fontId="9" fillId="0" borderId="39" xfId="0" applyFont="1" applyFill="1" applyBorder="1" applyAlignment="1">
      <alignment vertical="center"/>
    </xf>
    <xf numFmtId="0" fontId="17" fillId="0" borderId="0" xfId="0" applyFont="1" applyFill="1" applyBorder="1" applyAlignment="1">
      <alignment vertical="center"/>
    </xf>
    <xf numFmtId="0" fontId="17" fillId="0" borderId="12" xfId="0" applyFont="1" applyFill="1" applyBorder="1" applyAlignment="1">
      <alignment vertical="center"/>
    </xf>
    <xf numFmtId="0" fontId="9" fillId="0" borderId="16" xfId="0" applyFont="1" applyBorder="1" applyAlignment="1">
      <alignment horizontal="left" vertical="top"/>
    </xf>
    <xf numFmtId="0" fontId="9" fillId="0" borderId="31" xfId="0" applyFont="1" applyBorder="1" applyAlignment="1">
      <alignment horizontal="left" vertical="top"/>
    </xf>
    <xf numFmtId="0" fontId="9" fillId="0" borderId="23" xfId="0" applyFont="1" applyBorder="1" applyAlignment="1">
      <alignment horizontal="left" vertical="center"/>
    </xf>
    <xf numFmtId="0" fontId="9" fillId="0" borderId="35" xfId="0" applyFont="1" applyBorder="1" applyAlignment="1">
      <alignment horizontal="left" vertical="top"/>
    </xf>
    <xf numFmtId="0" fontId="9" fillId="0" borderId="19" xfId="0" applyFont="1" applyBorder="1" applyAlignment="1">
      <alignment horizontal="left" vertical="top"/>
    </xf>
    <xf numFmtId="0" fontId="9" fillId="0" borderId="40" xfId="0" applyFont="1" applyBorder="1" applyAlignment="1">
      <alignment horizontal="left" vertical="top"/>
    </xf>
    <xf numFmtId="0" fontId="9" fillId="0" borderId="41" xfId="0" applyFont="1" applyBorder="1" applyAlignment="1">
      <alignment horizontal="left" vertical="top"/>
    </xf>
    <xf numFmtId="0" fontId="9" fillId="0" borderId="41" xfId="0" applyFont="1" applyBorder="1" applyAlignment="1">
      <alignment horizontal="left" vertical="center"/>
    </xf>
    <xf numFmtId="0" fontId="9" fillId="0" borderId="0" xfId="0" applyFont="1" applyFill="1" applyBorder="1" applyAlignment="1">
      <alignment horizontal="left" vertical="center"/>
    </xf>
    <xf numFmtId="40" fontId="12" fillId="3" borderId="10" xfId="1" applyNumberFormat="1" applyFont="1" applyFill="1" applyBorder="1" applyAlignment="1">
      <alignment horizontal="center" vertical="center" wrapText="1"/>
    </xf>
    <xf numFmtId="40" fontId="12" fillId="3" borderId="42" xfId="1" applyNumberFormat="1" applyFont="1" applyFill="1" applyBorder="1" applyAlignment="1">
      <alignment horizontal="center" vertical="center" wrapText="1"/>
    </xf>
    <xf numFmtId="0" fontId="17" fillId="0" borderId="1" xfId="0" applyFont="1" applyBorder="1">
      <alignment vertical="center"/>
    </xf>
    <xf numFmtId="0" fontId="9" fillId="0" borderId="1" xfId="0" applyFont="1" applyBorder="1" applyAlignment="1">
      <alignment horizontal="left" vertical="top" wrapText="1"/>
    </xf>
    <xf numFmtId="0" fontId="9" fillId="0" borderId="23" xfId="0" applyFont="1" applyBorder="1" applyAlignment="1">
      <alignment horizontal="left" vertical="top"/>
    </xf>
    <xf numFmtId="0" fontId="9" fillId="0" borderId="0" xfId="0" applyFont="1" applyBorder="1" applyAlignment="1">
      <alignment horizontal="left" vertical="top"/>
    </xf>
    <xf numFmtId="0" fontId="9" fillId="0" borderId="27" xfId="0" applyFont="1" applyBorder="1" applyAlignment="1">
      <alignment horizontal="left" vertical="top"/>
    </xf>
    <xf numFmtId="0" fontId="9" fillId="0" borderId="35" xfId="0" applyFont="1" applyFill="1" applyBorder="1" applyAlignment="1">
      <alignment horizontal="left" vertical="top"/>
    </xf>
    <xf numFmtId="0" fontId="9" fillId="0" borderId="19" xfId="0" applyFont="1" applyFill="1" applyBorder="1" applyAlignment="1">
      <alignment horizontal="left" vertical="top"/>
    </xf>
    <xf numFmtId="0" fontId="9" fillId="0" borderId="40" xfId="0" applyFont="1" applyFill="1" applyBorder="1" applyAlignment="1">
      <alignment horizontal="left" vertical="top"/>
    </xf>
    <xf numFmtId="0" fontId="19" fillId="0" borderId="0" xfId="0" applyFont="1" applyBorder="1" applyAlignment="1">
      <alignment vertical="top"/>
    </xf>
    <xf numFmtId="0" fontId="19" fillId="0" borderId="0" xfId="4" applyFont="1" applyFill="1" applyBorder="1" applyAlignment="1">
      <alignment vertical="top"/>
    </xf>
    <xf numFmtId="0" fontId="4" fillId="0" borderId="0" xfId="2" applyFont="1"/>
    <xf numFmtId="0" fontId="4" fillId="0" borderId="0" xfId="2" applyFont="1" applyAlignment="1">
      <alignment horizontal="center" vertical="center"/>
    </xf>
    <xf numFmtId="0" fontId="4" fillId="0" borderId="0" xfId="2" applyFont="1" applyBorder="1" applyAlignment="1">
      <alignment horizontal="center" vertical="center" textRotation="255"/>
    </xf>
    <xf numFmtId="0" fontId="4" fillId="0" borderId="0" xfId="2" applyFont="1" applyBorder="1" applyAlignment="1">
      <alignment horizontal="center" vertical="center"/>
    </xf>
    <xf numFmtId="0" fontId="4" fillId="0" borderId="0" xfId="2" applyFont="1" applyBorder="1" applyAlignment="1">
      <alignment vertical="center" wrapText="1"/>
    </xf>
    <xf numFmtId="0" fontId="13" fillId="0" borderId="0" xfId="2" applyFont="1"/>
    <xf numFmtId="0" fontId="4" fillId="0" borderId="9" xfId="2" applyFont="1" applyBorder="1" applyAlignment="1">
      <alignment horizontal="center" vertical="center"/>
    </xf>
    <xf numFmtId="0" fontId="4" fillId="0" borderId="9" xfId="2" applyFont="1" applyFill="1" applyBorder="1" applyAlignment="1">
      <alignment horizontal="center" vertical="center"/>
    </xf>
    <xf numFmtId="0" fontId="31" fillId="0" borderId="0" xfId="2" applyFont="1" applyAlignment="1">
      <alignment horizontal="center" vertical="center"/>
    </xf>
    <xf numFmtId="0" fontId="30" fillId="0" borderId="0" xfId="2" applyFont="1"/>
    <xf numFmtId="0" fontId="9" fillId="0" borderId="0" xfId="0" applyFont="1" applyBorder="1" applyAlignment="1">
      <alignment vertical="center" wrapText="1"/>
    </xf>
    <xf numFmtId="0" fontId="9" fillId="0" borderId="19" xfId="0" applyFont="1" applyBorder="1" applyAlignment="1">
      <alignment vertical="center" wrapText="1"/>
    </xf>
    <xf numFmtId="0" fontId="9" fillId="0" borderId="16" xfId="0" applyFont="1" applyBorder="1" applyAlignment="1">
      <alignment vertical="center" wrapText="1"/>
    </xf>
    <xf numFmtId="0" fontId="35" fillId="0" borderId="0" xfId="2" applyFont="1" applyAlignment="1">
      <alignment horizontal="right"/>
    </xf>
    <xf numFmtId="0" fontId="1" fillId="0" borderId="5" xfId="0" applyFont="1" applyFill="1" applyBorder="1">
      <alignment vertical="center"/>
    </xf>
    <xf numFmtId="0" fontId="1" fillId="0" borderId="16" xfId="0" applyFont="1" applyBorder="1">
      <alignment vertical="center"/>
    </xf>
    <xf numFmtId="0" fontId="18" fillId="0" borderId="24" xfId="0" applyFont="1" applyFill="1" applyBorder="1" applyAlignment="1">
      <alignment horizontal="left" vertical="center"/>
    </xf>
    <xf numFmtId="0" fontId="18" fillId="0" borderId="10" xfId="0" applyFont="1" applyFill="1" applyBorder="1" applyAlignment="1">
      <alignment horizontal="left" vertical="center"/>
    </xf>
    <xf numFmtId="0" fontId="17" fillId="0" borderId="10" xfId="0" applyFont="1" applyFill="1" applyBorder="1" applyAlignment="1">
      <alignment horizontal="left" vertical="center"/>
    </xf>
    <xf numFmtId="0" fontId="9" fillId="0" borderId="21" xfId="0" applyFont="1" applyFill="1" applyBorder="1" applyAlignment="1">
      <alignment vertical="center"/>
    </xf>
    <xf numFmtId="0" fontId="17" fillId="0" borderId="21" xfId="0" applyFont="1" applyFill="1" applyBorder="1" applyAlignment="1">
      <alignment vertical="center"/>
    </xf>
    <xf numFmtId="0" fontId="37" fillId="0" borderId="20" xfId="0" applyFont="1" applyBorder="1" applyAlignment="1">
      <alignment vertical="center"/>
    </xf>
    <xf numFmtId="0" fontId="35" fillId="0" borderId="20" xfId="0" applyFont="1" applyBorder="1" applyAlignment="1">
      <alignment vertical="center"/>
    </xf>
    <xf numFmtId="0" fontId="1" fillId="0" borderId="49" xfId="0" applyFont="1" applyBorder="1">
      <alignment vertical="center"/>
    </xf>
    <xf numFmtId="0" fontId="17" fillId="0" borderId="3" xfId="0" applyFont="1" applyBorder="1">
      <alignment vertical="center"/>
    </xf>
    <xf numFmtId="0" fontId="4" fillId="0" borderId="3" xfId="0" applyFont="1" applyBorder="1" applyAlignment="1">
      <alignment horizontal="left" vertical="center"/>
    </xf>
    <xf numFmtId="0" fontId="9" fillId="0" borderId="3" xfId="0" applyFont="1" applyBorder="1" applyAlignment="1">
      <alignment vertical="top" wrapText="1"/>
    </xf>
    <xf numFmtId="176" fontId="9" fillId="0" borderId="3" xfId="1" applyNumberFormat="1" applyFont="1" applyBorder="1" applyAlignment="1">
      <alignment vertical="top" wrapText="1"/>
    </xf>
    <xf numFmtId="176" fontId="21" fillId="0" borderId="3" xfId="1" applyNumberFormat="1" applyFont="1" applyBorder="1">
      <alignment vertical="center"/>
    </xf>
    <xf numFmtId="0" fontId="21" fillId="0" borderId="3" xfId="0" applyFont="1" applyBorder="1">
      <alignment vertical="center"/>
    </xf>
    <xf numFmtId="0" fontId="21" fillId="0" borderId="4" xfId="0" applyFont="1" applyBorder="1">
      <alignment vertical="center"/>
    </xf>
    <xf numFmtId="0" fontId="38" fillId="0" borderId="0" xfId="0" applyFont="1" applyBorder="1" applyAlignment="1">
      <alignment horizontal="left" vertical="center"/>
    </xf>
    <xf numFmtId="0" fontId="9" fillId="0" borderId="0" xfId="0" applyFont="1" applyBorder="1" applyAlignment="1">
      <alignment horizontal="left" vertical="center" wrapText="1"/>
    </xf>
    <xf numFmtId="0" fontId="9" fillId="0" borderId="16" xfId="0" applyFont="1" applyBorder="1" applyAlignment="1">
      <alignment horizontal="left" vertical="center" wrapText="1"/>
    </xf>
    <xf numFmtId="0" fontId="13" fillId="0" borderId="1" xfId="0" applyFont="1" applyBorder="1" applyAlignment="1">
      <alignment horizontal="justify" vertical="top"/>
    </xf>
    <xf numFmtId="0" fontId="13" fillId="0" borderId="0" xfId="0" applyFont="1" applyBorder="1" applyAlignment="1">
      <alignment vertical="top" wrapText="1"/>
    </xf>
    <xf numFmtId="0" fontId="13" fillId="0" borderId="0" xfId="0" applyFont="1" applyBorder="1" applyAlignment="1">
      <alignment horizontal="justify" vertical="top" wrapText="1"/>
    </xf>
    <xf numFmtId="0" fontId="13" fillId="0" borderId="0" xfId="0" applyFont="1" applyBorder="1" applyAlignment="1">
      <alignment horizontal="justify" vertical="top"/>
    </xf>
    <xf numFmtId="0" fontId="13" fillId="0" borderId="0" xfId="0" applyFont="1" applyBorder="1" applyAlignment="1">
      <alignment horizontal="right" vertical="top" wrapText="1"/>
    </xf>
    <xf numFmtId="0" fontId="13" fillId="0" borderId="0" xfId="0" applyFont="1" applyAlignment="1">
      <alignment vertical="top" wrapText="1"/>
    </xf>
    <xf numFmtId="0" fontId="13" fillId="0" borderId="0" xfId="0" applyFont="1" applyBorder="1" applyAlignment="1">
      <alignment horizontal="right" vertical="top" wrapText="1"/>
    </xf>
    <xf numFmtId="0" fontId="13" fillId="0" borderId="0" xfId="0" applyFont="1" applyAlignment="1">
      <alignment vertical="top" wrapText="1"/>
    </xf>
    <xf numFmtId="0" fontId="9" fillId="0" borderId="0" xfId="0" applyFont="1" applyBorder="1" applyAlignment="1">
      <alignment horizontal="left" vertical="top" wrapText="1"/>
    </xf>
    <xf numFmtId="0" fontId="9" fillId="0" borderId="0" xfId="0" applyFont="1" applyFill="1" applyBorder="1" applyAlignment="1">
      <alignment horizontal="left" vertical="center" wrapText="1"/>
    </xf>
    <xf numFmtId="40" fontId="12" fillId="0" borderId="0" xfId="1" applyNumberFormat="1" applyFont="1" applyFill="1" applyBorder="1" applyAlignment="1">
      <alignment horizontal="center" vertical="center" wrapText="1"/>
    </xf>
    <xf numFmtId="176" fontId="24" fillId="0" borderId="0" xfId="1" applyNumberFormat="1" applyFont="1" applyFill="1" applyBorder="1" applyAlignment="1">
      <alignment horizontal="center" vertical="center" wrapText="1"/>
    </xf>
    <xf numFmtId="176" fontId="12" fillId="0" borderId="1" xfId="1" applyNumberFormat="1" applyFont="1" applyFill="1" applyBorder="1" applyAlignment="1">
      <alignment horizontal="center" vertical="center" wrapText="1"/>
    </xf>
    <xf numFmtId="0" fontId="5" fillId="0" borderId="0" xfId="0" applyFont="1" applyAlignment="1">
      <alignment horizontal="justify" vertical="center" wrapText="1"/>
    </xf>
    <xf numFmtId="0" fontId="4" fillId="0" borderId="0" xfId="0" applyFont="1">
      <alignment vertical="center"/>
    </xf>
    <xf numFmtId="0" fontId="1" fillId="0" borderId="6" xfId="0" applyFont="1" applyBorder="1">
      <alignment vertical="center"/>
    </xf>
    <xf numFmtId="0" fontId="1" fillId="0" borderId="7" xfId="0" applyFont="1" applyBorder="1">
      <alignment vertical="center"/>
    </xf>
    <xf numFmtId="0" fontId="9" fillId="0" borderId="35" xfId="0" applyFont="1" applyBorder="1" applyAlignment="1">
      <alignment horizontal="left" vertical="top"/>
    </xf>
    <xf numFmtId="0" fontId="9" fillId="0" borderId="19" xfId="0" applyFont="1" applyBorder="1" applyAlignment="1">
      <alignment horizontal="left" vertical="top"/>
    </xf>
    <xf numFmtId="0" fontId="9" fillId="0" borderId="40" xfId="0" applyFont="1" applyBorder="1" applyAlignment="1">
      <alignment horizontal="left" vertical="top"/>
    </xf>
    <xf numFmtId="0" fontId="9" fillId="0" borderId="41" xfId="0" applyFont="1" applyBorder="1" applyAlignment="1">
      <alignment horizontal="left" vertical="top"/>
    </xf>
    <xf numFmtId="0" fontId="9" fillId="0" borderId="16" xfId="0" applyFont="1" applyBorder="1" applyAlignment="1">
      <alignment horizontal="left" vertical="top"/>
    </xf>
    <xf numFmtId="0" fontId="9" fillId="0" borderId="31" xfId="0" applyFont="1" applyBorder="1" applyAlignment="1">
      <alignment horizontal="left" vertical="top"/>
    </xf>
    <xf numFmtId="0" fontId="39" fillId="0" borderId="0" xfId="0" applyFont="1" applyBorder="1" applyAlignment="1">
      <alignment horizontal="left" vertical="center"/>
    </xf>
    <xf numFmtId="0" fontId="4" fillId="0" borderId="0" xfId="0" applyFont="1">
      <alignment vertical="center"/>
    </xf>
    <xf numFmtId="0" fontId="9" fillId="0" borderId="21" xfId="0" applyNumberFormat="1" applyFont="1" applyBorder="1" applyAlignment="1">
      <alignment vertical="center"/>
    </xf>
    <xf numFmtId="0" fontId="9" fillId="0" borderId="16" xfId="0" applyNumberFormat="1" applyFont="1" applyBorder="1" applyAlignment="1">
      <alignment vertical="center"/>
    </xf>
    <xf numFmtId="0" fontId="13" fillId="0" borderId="2" xfId="0" applyFont="1" applyBorder="1" applyAlignment="1">
      <alignment horizontal="left" vertical="top" wrapText="1"/>
    </xf>
    <xf numFmtId="0" fontId="13" fillId="0" borderId="2" xfId="0" applyFont="1" applyBorder="1" applyAlignment="1">
      <alignment horizontal="left" vertical="top" wrapText="1"/>
    </xf>
    <xf numFmtId="0" fontId="9" fillId="12" borderId="0" xfId="0" applyFont="1" applyFill="1" applyBorder="1" applyAlignment="1">
      <alignment vertical="center"/>
    </xf>
    <xf numFmtId="0" fontId="17" fillId="12" borderId="0" xfId="0" applyFont="1" applyFill="1" applyAlignment="1">
      <alignment vertical="center"/>
    </xf>
    <xf numFmtId="0" fontId="12" fillId="10" borderId="16" xfId="0" applyFont="1" applyFill="1" applyBorder="1" applyAlignment="1">
      <alignment horizontal="center" vertical="center" wrapText="1"/>
    </xf>
    <xf numFmtId="0" fontId="12" fillId="10" borderId="19" xfId="0" applyFont="1" applyFill="1" applyBorder="1" applyAlignment="1">
      <alignment horizontal="center" vertical="center" wrapText="1"/>
    </xf>
    <xf numFmtId="0" fontId="4" fillId="0" borderId="0" xfId="0" applyFont="1">
      <alignment vertical="center"/>
    </xf>
    <xf numFmtId="0" fontId="9" fillId="0" borderId="19" xfId="0" applyFont="1" applyBorder="1" applyAlignment="1">
      <alignment vertical="center"/>
    </xf>
    <xf numFmtId="0" fontId="9" fillId="0" borderId="0" xfId="0" applyFont="1" applyBorder="1" applyAlignment="1">
      <alignment vertical="center"/>
    </xf>
    <xf numFmtId="0" fontId="9" fillId="8" borderId="0" xfId="0" applyFont="1" applyFill="1" applyBorder="1" applyAlignment="1">
      <alignment vertical="center"/>
    </xf>
    <xf numFmtId="0" fontId="9" fillId="8" borderId="12" xfId="0" applyFont="1" applyFill="1" applyBorder="1" applyAlignment="1">
      <alignment vertical="center"/>
    </xf>
    <xf numFmtId="0" fontId="35" fillId="8" borderId="0" xfId="0" applyFont="1" applyFill="1" applyBorder="1" applyAlignment="1">
      <alignment vertical="center"/>
    </xf>
    <xf numFmtId="0" fontId="4" fillId="0" borderId="44" xfId="2" applyFont="1" applyBorder="1" applyAlignment="1">
      <alignment horizontal="center" vertical="center"/>
    </xf>
    <xf numFmtId="0" fontId="9" fillId="0" borderId="35" xfId="0" applyFont="1" applyBorder="1" applyAlignment="1">
      <alignment horizontal="left" vertical="top"/>
    </xf>
    <xf numFmtId="0" fontId="9" fillId="0" borderId="19" xfId="0" applyFont="1" applyBorder="1" applyAlignment="1">
      <alignment horizontal="left" vertical="top"/>
    </xf>
    <xf numFmtId="0" fontId="9" fillId="0" borderId="40" xfId="0" applyFont="1" applyBorder="1" applyAlignment="1">
      <alignment horizontal="left" vertical="top"/>
    </xf>
    <xf numFmtId="0" fontId="9" fillId="0" borderId="19" xfId="0" applyFont="1" applyBorder="1" applyAlignment="1">
      <alignment vertical="center"/>
    </xf>
    <xf numFmtId="0" fontId="9" fillId="0" borderId="0" xfId="0" applyFont="1" applyBorder="1" applyAlignment="1">
      <alignment vertical="center"/>
    </xf>
    <xf numFmtId="0" fontId="13" fillId="0" borderId="92" xfId="0" applyFont="1" applyFill="1" applyBorder="1" applyAlignment="1">
      <alignment horizontal="left" vertical="top" wrapText="1"/>
    </xf>
    <xf numFmtId="0" fontId="9" fillId="0" borderId="94" xfId="0" applyNumberFormat="1" applyFont="1" applyBorder="1" applyAlignment="1">
      <alignment vertical="center"/>
    </xf>
    <xf numFmtId="0" fontId="7" fillId="10" borderId="9" xfId="2" applyFont="1" applyFill="1" applyBorder="1" applyAlignment="1">
      <alignment vertical="center" wrapText="1"/>
    </xf>
    <xf numFmtId="0" fontId="7" fillId="10" borderId="10" xfId="2" applyFont="1" applyFill="1" applyBorder="1" applyAlignment="1">
      <alignment vertical="center" wrapText="1"/>
    </xf>
    <xf numFmtId="0" fontId="7" fillId="10" borderId="42" xfId="2" applyFont="1" applyFill="1" applyBorder="1" applyAlignment="1">
      <alignment vertical="center" wrapText="1"/>
    </xf>
    <xf numFmtId="0" fontId="7" fillId="10" borderId="9" xfId="2" applyFont="1" applyFill="1" applyBorder="1" applyAlignment="1">
      <alignment vertical="center"/>
    </xf>
    <xf numFmtId="0" fontId="7" fillId="10" borderId="10" xfId="2" applyFont="1" applyFill="1" applyBorder="1" applyAlignment="1">
      <alignment vertical="center"/>
    </xf>
    <xf numFmtId="0" fontId="7" fillId="10" borderId="42" xfId="2" applyFont="1" applyFill="1" applyBorder="1" applyAlignment="1">
      <alignment vertical="center"/>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xf numFmtId="0" fontId="7" fillId="0" borderId="42" xfId="2" applyFont="1" applyFill="1" applyBorder="1" applyAlignment="1">
      <alignment horizontal="center" vertical="center" wrapText="1"/>
    </xf>
    <xf numFmtId="0" fontId="7" fillId="10" borderId="9" xfId="2" applyFont="1" applyFill="1" applyBorder="1" applyAlignment="1">
      <alignment horizontal="center" vertical="center" wrapText="1"/>
    </xf>
    <xf numFmtId="0" fontId="7" fillId="10" borderId="10" xfId="2" applyFont="1" applyFill="1" applyBorder="1" applyAlignment="1">
      <alignment horizontal="center" vertical="center" wrapText="1"/>
    </xf>
    <xf numFmtId="0" fontId="7" fillId="10" borderId="42" xfId="2" applyFont="1" applyFill="1" applyBorder="1" applyAlignment="1">
      <alignment horizontal="center" vertical="center" wrapText="1"/>
    </xf>
    <xf numFmtId="0" fontId="30" fillId="0" borderId="53" xfId="2" applyFont="1" applyFill="1" applyBorder="1" applyAlignment="1">
      <alignment horizontal="center" vertical="center"/>
    </xf>
    <xf numFmtId="0" fontId="28" fillId="4" borderId="53" xfId="2" applyFont="1" applyFill="1" applyBorder="1" applyAlignment="1">
      <alignment horizontal="center" vertical="center"/>
    </xf>
    <xf numFmtId="0" fontId="47" fillId="0" borderId="53" xfId="2" applyFont="1" applyFill="1" applyBorder="1" applyAlignment="1">
      <alignment horizontal="center" vertical="center"/>
    </xf>
    <xf numFmtId="0" fontId="47" fillId="0" borderId="58" xfId="2" applyFont="1" applyFill="1" applyBorder="1" applyAlignment="1">
      <alignment horizontal="center" vertical="center"/>
    </xf>
    <xf numFmtId="0" fontId="7" fillId="0" borderId="45" xfId="2" applyFont="1" applyFill="1" applyBorder="1" applyAlignment="1">
      <alignment horizontal="center" vertical="center"/>
    </xf>
    <xf numFmtId="0" fontId="7" fillId="0" borderId="48" xfId="2" applyFont="1" applyFill="1" applyBorder="1" applyAlignment="1">
      <alignment horizontal="center" vertical="center"/>
    </xf>
    <xf numFmtId="0" fontId="7" fillId="0" borderId="47" xfId="2" applyFont="1" applyFill="1" applyBorder="1" applyAlignment="1">
      <alignment horizontal="center" vertical="center"/>
    </xf>
    <xf numFmtId="0" fontId="7" fillId="0" borderId="9" xfId="2" applyFont="1" applyFill="1" applyBorder="1" applyAlignment="1">
      <alignment horizontal="center"/>
    </xf>
    <xf numFmtId="0" fontId="7" fillId="0" borderId="10" xfId="2" applyFont="1" applyFill="1" applyBorder="1" applyAlignment="1">
      <alignment horizontal="center"/>
    </xf>
    <xf numFmtId="0" fontId="7" fillId="0" borderId="42" xfId="2" applyFont="1" applyFill="1" applyBorder="1" applyAlignment="1">
      <alignment horizontal="center"/>
    </xf>
    <xf numFmtId="0" fontId="4" fillId="0" borderId="8" xfId="2" applyFont="1" applyBorder="1" applyAlignment="1">
      <alignment vertical="center" wrapText="1"/>
    </xf>
    <xf numFmtId="0" fontId="4" fillId="5" borderId="49" xfId="2" applyFont="1" applyFill="1" applyBorder="1" applyAlignment="1">
      <alignment vertical="center" wrapText="1"/>
    </xf>
    <xf numFmtId="0" fontId="4" fillId="5" borderId="3" xfId="2" applyFont="1" applyFill="1" applyBorder="1" applyAlignment="1">
      <alignment vertical="center" wrapText="1"/>
    </xf>
    <xf numFmtId="0" fontId="4" fillId="5" borderId="4" xfId="2" applyFont="1" applyFill="1" applyBorder="1" applyAlignment="1">
      <alignment vertical="center" wrapText="1"/>
    </xf>
    <xf numFmtId="0" fontId="4" fillId="5" borderId="50" xfId="2" applyFont="1" applyFill="1" applyBorder="1" applyAlignment="1">
      <alignment vertical="center" wrapText="1"/>
    </xf>
    <xf numFmtId="0" fontId="4" fillId="5" borderId="14" xfId="2" applyFont="1" applyFill="1" applyBorder="1" applyAlignment="1">
      <alignment vertical="center" wrapText="1"/>
    </xf>
    <xf numFmtId="0" fontId="4" fillId="5" borderId="51" xfId="2" applyFont="1" applyFill="1" applyBorder="1" applyAlignment="1">
      <alignment vertical="center" wrapText="1"/>
    </xf>
    <xf numFmtId="0" fontId="4" fillId="7" borderId="8" xfId="2" applyFont="1" applyFill="1" applyBorder="1" applyAlignment="1">
      <alignment vertical="center"/>
    </xf>
    <xf numFmtId="0" fontId="13" fillId="7" borderId="8" xfId="2" applyFont="1" applyFill="1" applyBorder="1" applyAlignment="1">
      <alignment vertical="center"/>
    </xf>
    <xf numFmtId="0" fontId="4" fillId="7" borderId="8" xfId="2" applyFont="1" applyFill="1" applyBorder="1" applyAlignment="1">
      <alignment vertical="center" wrapText="1"/>
    </xf>
    <xf numFmtId="0" fontId="4" fillId="5" borderId="9" xfId="2" applyFont="1" applyFill="1" applyBorder="1" applyAlignment="1">
      <alignment vertical="center" wrapText="1"/>
    </xf>
    <xf numFmtId="0" fontId="4" fillId="5" borderId="10" xfId="2" applyFont="1" applyFill="1" applyBorder="1" applyAlignment="1">
      <alignment vertical="center" wrapText="1"/>
    </xf>
    <xf numFmtId="0" fontId="4" fillId="5" borderId="46" xfId="2" applyFont="1" applyFill="1" applyBorder="1" applyAlignment="1">
      <alignment vertical="center" wrapText="1"/>
    </xf>
    <xf numFmtId="0" fontId="4" fillId="0" borderId="9" xfId="2" applyFont="1" applyBorder="1" applyAlignment="1">
      <alignment vertical="center" shrinkToFit="1"/>
    </xf>
    <xf numFmtId="0" fontId="4" fillId="0" borderId="10" xfId="2" applyFont="1" applyBorder="1" applyAlignment="1">
      <alignment vertical="center" shrinkToFit="1"/>
    </xf>
    <xf numFmtId="0" fontId="4" fillId="0" borderId="46" xfId="2" applyFont="1" applyBorder="1" applyAlignment="1">
      <alignment vertical="center" shrinkToFit="1"/>
    </xf>
    <xf numFmtId="0" fontId="32" fillId="0" borderId="9" xfId="2" applyFont="1" applyBorder="1" applyAlignment="1">
      <alignment horizontal="center" vertical="center"/>
    </xf>
    <xf numFmtId="0" fontId="32" fillId="0" borderId="10" xfId="2" applyFont="1" applyBorder="1" applyAlignment="1">
      <alignment horizontal="center" vertical="center"/>
    </xf>
    <xf numFmtId="0" fontId="32" fillId="0" borderId="42" xfId="2" applyFont="1" applyBorder="1" applyAlignment="1">
      <alignment horizontal="center" vertical="center"/>
    </xf>
    <xf numFmtId="0" fontId="32" fillId="0" borderId="46" xfId="2" applyFont="1" applyBorder="1" applyAlignment="1">
      <alignment horizontal="center" vertical="center"/>
    </xf>
    <xf numFmtId="0" fontId="7" fillId="10" borderId="9" xfId="2" applyFont="1" applyFill="1" applyBorder="1" applyAlignment="1">
      <alignment horizontal="center"/>
    </xf>
    <xf numFmtId="0" fontId="7" fillId="10" borderId="10" xfId="2" applyFont="1" applyFill="1" applyBorder="1" applyAlignment="1">
      <alignment horizontal="center"/>
    </xf>
    <xf numFmtId="0" fontId="7" fillId="10" borderId="42" xfId="2" applyFont="1" applyFill="1" applyBorder="1" applyAlignment="1">
      <alignment horizontal="center"/>
    </xf>
    <xf numFmtId="0" fontId="4" fillId="7" borderId="9" xfId="2" applyFont="1" applyFill="1" applyBorder="1" applyAlignment="1">
      <alignment vertical="center" wrapText="1"/>
    </xf>
    <xf numFmtId="0" fontId="4" fillId="7" borderId="10" xfId="2" applyFont="1" applyFill="1" applyBorder="1" applyAlignment="1">
      <alignment vertical="center" wrapText="1"/>
    </xf>
    <xf numFmtId="0" fontId="4" fillId="7" borderId="46" xfId="2" applyFont="1" applyFill="1" applyBorder="1" applyAlignment="1">
      <alignment vertical="center" wrapText="1"/>
    </xf>
    <xf numFmtId="0" fontId="33" fillId="0" borderId="17" xfId="2" applyFont="1" applyBorder="1" applyAlignment="1">
      <alignment horizontal="left" vertical="center" wrapText="1"/>
    </xf>
    <xf numFmtId="0" fontId="33" fillId="0" borderId="0" xfId="2" applyFont="1" applyBorder="1" applyAlignment="1">
      <alignment horizontal="left" vertical="center" wrapText="1"/>
    </xf>
    <xf numFmtId="0" fontId="4" fillId="0" borderId="24"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46" xfId="2" applyFont="1" applyBorder="1" applyAlignment="1">
      <alignment horizontal="center" vertical="center" wrapText="1"/>
    </xf>
    <xf numFmtId="0" fontId="4" fillId="0" borderId="55"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1" xfId="2" applyFont="1" applyBorder="1" applyAlignment="1">
      <alignment horizontal="center" vertical="center" wrapText="1"/>
    </xf>
    <xf numFmtId="0" fontId="4" fillId="0" borderId="7" xfId="2" applyFont="1" applyBorder="1" applyAlignment="1">
      <alignment horizontal="center" vertical="center" wrapText="1"/>
    </xf>
    <xf numFmtId="0" fontId="4" fillId="0" borderId="13" xfId="2" applyFont="1" applyBorder="1" applyAlignment="1">
      <alignment horizontal="center" wrapText="1"/>
    </xf>
    <xf numFmtId="0" fontId="4" fillId="0" borderId="14" xfId="2" applyFont="1" applyBorder="1" applyAlignment="1">
      <alignment horizontal="center" wrapText="1"/>
    </xf>
    <xf numFmtId="0" fontId="4" fillId="0" borderId="51" xfId="2" applyFont="1" applyBorder="1" applyAlignment="1">
      <alignment horizontal="center" wrapText="1"/>
    </xf>
    <xf numFmtId="0" fontId="13" fillId="0" borderId="28" xfId="2" applyFont="1" applyBorder="1" applyAlignment="1">
      <alignment horizontal="center" vertical="center" shrinkToFit="1"/>
    </xf>
    <xf numFmtId="0" fontId="13" fillId="0" borderId="1" xfId="2" applyFont="1" applyBorder="1" applyAlignment="1">
      <alignment horizontal="center" vertical="center" shrinkToFit="1"/>
    </xf>
    <xf numFmtId="0" fontId="13" fillId="0" borderId="7" xfId="2" applyFont="1" applyBorder="1" applyAlignment="1">
      <alignment horizontal="center" vertical="center" shrinkToFit="1"/>
    </xf>
    <xf numFmtId="0" fontId="4" fillId="0" borderId="49" xfId="2" applyFont="1" applyBorder="1" applyAlignment="1">
      <alignment vertical="center" wrapText="1"/>
    </xf>
    <xf numFmtId="0" fontId="4" fillId="0" borderId="3" xfId="2" applyFont="1" applyBorder="1" applyAlignment="1">
      <alignment vertical="center" wrapText="1"/>
    </xf>
    <xf numFmtId="0" fontId="4" fillId="0" borderId="4" xfId="2" applyFont="1" applyBorder="1" applyAlignment="1">
      <alignment vertical="center" wrapText="1"/>
    </xf>
    <xf numFmtId="0" fontId="4" fillId="0" borderId="2" xfId="2" applyFont="1" applyBorder="1" applyAlignment="1">
      <alignment vertical="center" wrapText="1"/>
    </xf>
    <xf numFmtId="0" fontId="4" fillId="0" borderId="0" xfId="2" applyFont="1" applyBorder="1" applyAlignment="1">
      <alignment vertical="center" wrapText="1"/>
    </xf>
    <xf numFmtId="0" fontId="4" fillId="0" borderId="5" xfId="2" applyFont="1" applyBorder="1" applyAlignment="1">
      <alignment vertical="center" wrapText="1"/>
    </xf>
    <xf numFmtId="0" fontId="4" fillId="0" borderId="6" xfId="2" applyFont="1" applyBorder="1" applyAlignment="1">
      <alignment vertical="center" wrapText="1"/>
    </xf>
    <xf numFmtId="0" fontId="4" fillId="0" borderId="1" xfId="2" applyFont="1" applyBorder="1" applyAlignment="1">
      <alignment vertical="center" wrapText="1"/>
    </xf>
    <xf numFmtId="0" fontId="4" fillId="0" borderId="7" xfId="2" applyFont="1" applyBorder="1" applyAlignment="1">
      <alignment vertical="center" wrapText="1"/>
    </xf>
    <xf numFmtId="0" fontId="4" fillId="0" borderId="52" xfId="2" applyFont="1" applyBorder="1" applyAlignment="1">
      <alignment vertical="center" wrapText="1"/>
    </xf>
    <xf numFmtId="0" fontId="4" fillId="0" borderId="53" xfId="2" applyFont="1" applyBorder="1" applyAlignment="1">
      <alignment vertical="center" wrapText="1"/>
    </xf>
    <xf numFmtId="0" fontId="4" fillId="0" borderId="43" xfId="2" applyFont="1" applyBorder="1" applyAlignment="1">
      <alignment vertical="center" wrapText="1"/>
    </xf>
    <xf numFmtId="0" fontId="4" fillId="0" borderId="50" xfId="2" applyFont="1" applyBorder="1" applyAlignment="1">
      <alignment vertical="center" wrapText="1"/>
    </xf>
    <xf numFmtId="0" fontId="4" fillId="0" borderId="14" xfId="2" applyFont="1" applyBorder="1" applyAlignment="1">
      <alignment vertical="center" wrapText="1"/>
    </xf>
    <xf numFmtId="0" fontId="4" fillId="0" borderId="51" xfId="2" applyFont="1" applyBorder="1" applyAlignment="1">
      <alignment vertical="center" wrapText="1"/>
    </xf>
    <xf numFmtId="0" fontId="4" fillId="0" borderId="9" xfId="2" applyFont="1" applyBorder="1" applyAlignment="1">
      <alignment vertical="center" wrapText="1"/>
    </xf>
    <xf numFmtId="0" fontId="4" fillId="0" borderId="10" xfId="2" applyFont="1" applyBorder="1" applyAlignment="1">
      <alignment vertical="center" wrapText="1"/>
    </xf>
    <xf numFmtId="0" fontId="4" fillId="0" borderId="46" xfId="2" applyFont="1" applyBorder="1" applyAlignment="1">
      <alignment vertical="center" wrapText="1"/>
    </xf>
    <xf numFmtId="0" fontId="4" fillId="10" borderId="9" xfId="2" applyFont="1" applyFill="1" applyBorder="1" applyAlignment="1">
      <alignment vertical="center" wrapText="1"/>
    </xf>
    <xf numFmtId="0" fontId="4" fillId="10" borderId="10" xfId="2" applyFont="1" applyFill="1" applyBorder="1" applyAlignment="1">
      <alignment vertical="center" wrapText="1"/>
    </xf>
    <xf numFmtId="0" fontId="4" fillId="10" borderId="42" xfId="2" applyFont="1" applyFill="1" applyBorder="1" applyAlignment="1">
      <alignment vertical="center" wrapText="1"/>
    </xf>
    <xf numFmtId="0" fontId="34" fillId="0" borderId="0" xfId="2" applyFont="1" applyAlignment="1">
      <alignment horizontal="center" vertical="center"/>
    </xf>
    <xf numFmtId="0" fontId="4" fillId="0" borderId="56" xfId="2" applyFont="1" applyBorder="1" applyAlignment="1">
      <alignment horizontal="center" vertical="center"/>
    </xf>
    <xf numFmtId="0" fontId="4" fillId="0" borderId="44" xfId="2" applyFont="1" applyBorder="1" applyAlignment="1">
      <alignment horizontal="center" vertical="center"/>
    </xf>
    <xf numFmtId="0" fontId="4" fillId="0" borderId="8" xfId="2" applyFont="1" applyBorder="1" applyAlignment="1">
      <alignment horizontal="center" vertical="center" textRotation="255"/>
    </xf>
    <xf numFmtId="0" fontId="4" fillId="0" borderId="9" xfId="2" applyFont="1" applyBorder="1"/>
    <xf numFmtId="0" fontId="4" fillId="0" borderId="10" xfId="2" applyFont="1" applyBorder="1"/>
    <xf numFmtId="0" fontId="4" fillId="0" borderId="57" xfId="2" applyFont="1" applyBorder="1" applyAlignment="1">
      <alignment horizontal="center" vertical="center"/>
    </xf>
    <xf numFmtId="0" fontId="32" fillId="0" borderId="24" xfId="2" applyFont="1" applyBorder="1" applyAlignment="1">
      <alignment horizontal="center" vertical="center" wrapText="1"/>
    </xf>
    <xf numFmtId="0" fontId="32" fillId="0" borderId="10" xfId="2" applyFont="1" applyBorder="1" applyAlignment="1">
      <alignment horizontal="center" vertical="center" wrapText="1"/>
    </xf>
    <xf numFmtId="0" fontId="32" fillId="0" borderId="46" xfId="2" applyFont="1" applyBorder="1" applyAlignment="1">
      <alignment horizontal="center" vertical="center" wrapText="1"/>
    </xf>
    <xf numFmtId="0" fontId="4" fillId="0" borderId="49" xfId="2" applyFont="1" applyBorder="1" applyAlignment="1">
      <alignment horizontal="left" vertical="center" wrapText="1"/>
    </xf>
    <xf numFmtId="0" fontId="4" fillId="0" borderId="3" xfId="2" applyFont="1" applyBorder="1" applyAlignment="1">
      <alignment horizontal="left" vertical="center" wrapText="1"/>
    </xf>
    <xf numFmtId="0" fontId="4" fillId="0" borderId="4" xfId="2" applyFont="1" applyBorder="1" applyAlignment="1">
      <alignment horizontal="left" vertical="center" wrapText="1"/>
    </xf>
    <xf numFmtId="0" fontId="4" fillId="0" borderId="2" xfId="2" applyFont="1" applyBorder="1" applyAlignment="1">
      <alignment horizontal="left" vertical="center" wrapText="1"/>
    </xf>
    <xf numFmtId="0" fontId="4" fillId="0" borderId="0" xfId="2" applyFont="1" applyBorder="1" applyAlignment="1">
      <alignment horizontal="left" vertical="center" wrapText="1"/>
    </xf>
    <xf numFmtId="0" fontId="4" fillId="0" borderId="5" xfId="2" applyFont="1" applyBorder="1" applyAlignment="1">
      <alignment horizontal="left" vertical="center" wrapText="1"/>
    </xf>
    <xf numFmtId="0" fontId="4" fillId="0" borderId="9" xfId="2" applyFont="1" applyBorder="1" applyAlignment="1">
      <alignment vertical="center"/>
    </xf>
    <xf numFmtId="0" fontId="4" fillId="0" borderId="10" xfId="2" applyFont="1" applyBorder="1" applyAlignment="1">
      <alignment vertical="center"/>
    </xf>
    <xf numFmtId="0" fontId="4" fillId="0" borderId="46" xfId="2" applyFont="1" applyBorder="1" applyAlignment="1">
      <alignment vertical="center"/>
    </xf>
    <xf numFmtId="0" fontId="4" fillId="0" borderId="8" xfId="2" applyFont="1" applyBorder="1" applyAlignment="1">
      <alignment vertical="center"/>
    </xf>
    <xf numFmtId="0" fontId="4" fillId="5" borderId="9" xfId="2" applyFont="1" applyFill="1" applyBorder="1" applyAlignment="1">
      <alignment vertical="center"/>
    </xf>
    <xf numFmtId="0" fontId="4" fillId="5" borderId="10" xfId="2" applyFont="1" applyFill="1" applyBorder="1" applyAlignment="1">
      <alignment vertical="center"/>
    </xf>
    <xf numFmtId="0" fontId="4" fillId="5" borderId="46" xfId="2" applyFont="1" applyFill="1" applyBorder="1" applyAlignment="1">
      <alignment vertical="center"/>
    </xf>
    <xf numFmtId="0" fontId="30" fillId="0" borderId="54" xfId="2" applyFont="1" applyFill="1" applyBorder="1" applyAlignment="1">
      <alignment horizontal="center" vertical="center"/>
    </xf>
    <xf numFmtId="0" fontId="4" fillId="6" borderId="50" xfId="2" applyFont="1" applyFill="1" applyBorder="1" applyAlignment="1">
      <alignment vertical="center" shrinkToFit="1"/>
    </xf>
    <xf numFmtId="0" fontId="4" fillId="6" borderId="14" xfId="2" applyFont="1" applyFill="1" applyBorder="1" applyAlignment="1">
      <alignment vertical="center" shrinkToFit="1"/>
    </xf>
    <xf numFmtId="0" fontId="4" fillId="6" borderId="51" xfId="2" applyFont="1" applyFill="1" applyBorder="1" applyAlignment="1">
      <alignment vertical="center" shrinkToFit="1"/>
    </xf>
    <xf numFmtId="0" fontId="4" fillId="0" borderId="8" xfId="2" applyFont="1" applyBorder="1" applyAlignment="1">
      <alignment vertical="center" shrinkToFit="1"/>
    </xf>
    <xf numFmtId="0" fontId="4" fillId="5" borderId="52" xfId="2" applyFont="1" applyFill="1" applyBorder="1" applyAlignment="1">
      <alignment vertical="center" wrapText="1"/>
    </xf>
    <xf numFmtId="0" fontId="4" fillId="5" borderId="53" xfId="2" applyFont="1" applyFill="1" applyBorder="1" applyAlignment="1">
      <alignment vertical="center" wrapText="1"/>
    </xf>
    <xf numFmtId="0" fontId="4" fillId="5" borderId="43" xfId="2" applyFont="1" applyFill="1" applyBorder="1" applyAlignment="1">
      <alignment vertical="center" wrapText="1"/>
    </xf>
    <xf numFmtId="0" fontId="4" fillId="0" borderId="6" xfId="2" applyFont="1" applyBorder="1" applyAlignment="1">
      <alignment horizontal="left" vertical="center" wrapText="1"/>
    </xf>
    <xf numFmtId="0" fontId="4" fillId="0" borderId="1" xfId="2" applyFont="1" applyBorder="1" applyAlignment="1">
      <alignment horizontal="left" vertical="center" wrapText="1"/>
    </xf>
    <xf numFmtId="0" fontId="4" fillId="0" borderId="7" xfId="2" applyFont="1" applyBorder="1" applyAlignment="1">
      <alignment horizontal="left" vertical="center" wrapText="1"/>
    </xf>
    <xf numFmtId="0" fontId="4" fillId="0" borderId="50" xfId="2" applyFont="1" applyBorder="1" applyAlignment="1">
      <alignment vertical="center" shrinkToFit="1"/>
    </xf>
    <xf numFmtId="0" fontId="4" fillId="0" borderId="14" xfId="2" applyFont="1" applyBorder="1" applyAlignment="1">
      <alignment vertical="center" shrinkToFit="1"/>
    </xf>
    <xf numFmtId="0" fontId="4" fillId="0" borderId="51" xfId="2" applyFont="1" applyBorder="1" applyAlignment="1">
      <alignment vertical="center" shrinkToFit="1"/>
    </xf>
    <xf numFmtId="0" fontId="49" fillId="0" borderId="8" xfId="2" applyFont="1" applyBorder="1" applyAlignment="1">
      <alignment horizontal="left" vertical="center" wrapText="1"/>
    </xf>
    <xf numFmtId="0" fontId="49" fillId="6" borderId="8" xfId="2" applyFont="1" applyFill="1" applyBorder="1" applyAlignment="1">
      <alignment vertical="center" wrapText="1"/>
    </xf>
    <xf numFmtId="0" fontId="49" fillId="0" borderId="28" xfId="2" applyFont="1" applyBorder="1" applyAlignment="1">
      <alignment horizontal="center" vertical="center" wrapText="1" shrinkToFit="1"/>
    </xf>
    <xf numFmtId="0" fontId="49" fillId="0" borderId="1"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8" xfId="2" applyFont="1" applyBorder="1" applyAlignment="1">
      <alignment vertical="center" shrinkToFit="1"/>
    </xf>
    <xf numFmtId="0" fontId="4" fillId="10" borderId="52" xfId="2" applyFont="1" applyFill="1" applyBorder="1" applyAlignment="1">
      <alignment vertical="center" wrapText="1"/>
    </xf>
    <xf numFmtId="0" fontId="4" fillId="10" borderId="53" xfId="2" applyFont="1" applyFill="1" applyBorder="1" applyAlignment="1">
      <alignment vertical="center" wrapText="1"/>
    </xf>
    <xf numFmtId="0" fontId="4" fillId="10" borderId="58" xfId="2" applyFont="1" applyFill="1" applyBorder="1" applyAlignment="1">
      <alignment vertical="center" wrapText="1"/>
    </xf>
    <xf numFmtId="0" fontId="4" fillId="0" borderId="22" xfId="2" applyFont="1" applyBorder="1" applyAlignment="1">
      <alignment horizontal="center" vertical="center" shrinkToFit="1"/>
    </xf>
    <xf numFmtId="0" fontId="4" fillId="0" borderId="17" xfId="2" applyFont="1" applyBorder="1" applyAlignment="1">
      <alignment horizontal="center" vertical="center" shrinkToFit="1"/>
    </xf>
    <xf numFmtId="0" fontId="4" fillId="0" borderId="78" xfId="2" applyFont="1" applyBorder="1" applyAlignment="1">
      <alignment horizontal="center" vertical="center" shrinkToFit="1"/>
    </xf>
    <xf numFmtId="0" fontId="4" fillId="0" borderId="11" xfId="2" applyFont="1" applyBorder="1" applyAlignment="1">
      <alignment horizontal="center" vertical="center" shrinkToFit="1"/>
    </xf>
    <xf numFmtId="0" fontId="4" fillId="0" borderId="0" xfId="2" applyFont="1" applyAlignment="1">
      <alignment horizontal="center" vertical="center" shrinkToFit="1"/>
    </xf>
    <xf numFmtId="0" fontId="4" fillId="0" borderId="5" xfId="2" applyFont="1" applyBorder="1" applyAlignment="1">
      <alignment horizontal="center" vertical="center" shrinkToFit="1"/>
    </xf>
    <xf numFmtId="0" fontId="4" fillId="0" borderId="28" xfId="2" applyFont="1" applyBorder="1" applyAlignment="1">
      <alignment horizontal="center" vertical="center" shrinkToFit="1"/>
    </xf>
    <xf numFmtId="0" fontId="4" fillId="0" borderId="1" xfId="2" applyFont="1" applyBorder="1" applyAlignment="1">
      <alignment horizontal="center" vertical="center" shrinkToFit="1"/>
    </xf>
    <xf numFmtId="0" fontId="4" fillId="0" borderId="7" xfId="2" applyFont="1" applyBorder="1" applyAlignment="1">
      <alignment horizontal="center" vertical="center" shrinkToFit="1"/>
    </xf>
    <xf numFmtId="0" fontId="5" fillId="0" borderId="0" xfId="0" applyFont="1" applyAlignment="1">
      <alignment horizontal="justify" vertical="center" wrapText="1"/>
    </xf>
    <xf numFmtId="0" fontId="15" fillId="3" borderId="0" xfId="0" applyFont="1" applyFill="1" applyAlignment="1">
      <alignment horizontal="justify" vertical="top" wrapText="1"/>
    </xf>
    <xf numFmtId="0" fontId="3" fillId="0" borderId="0" xfId="0" applyFont="1" applyFill="1" applyAlignment="1">
      <alignment horizontal="right" vertical="center"/>
    </xf>
    <xf numFmtId="0" fontId="7" fillId="10" borderId="0" xfId="0" applyFont="1" applyFill="1" applyAlignment="1">
      <alignment vertical="center"/>
    </xf>
    <xf numFmtId="0" fontId="7" fillId="10" borderId="0" xfId="0" applyFont="1" applyFill="1">
      <alignment vertical="center"/>
    </xf>
    <xf numFmtId="0" fontId="5" fillId="0" borderId="0" xfId="0" applyFont="1" applyAlignment="1">
      <alignment horizontal="justify" vertical="center"/>
    </xf>
    <xf numFmtId="0" fontId="15" fillId="4" borderId="0" xfId="0" applyFont="1" applyFill="1" applyAlignment="1">
      <alignment horizontal="justify" vertical="center"/>
    </xf>
    <xf numFmtId="0" fontId="7" fillId="12" borderId="0" xfId="0" applyFont="1" applyFill="1" applyAlignment="1">
      <alignment shrinkToFit="1"/>
    </xf>
    <xf numFmtId="0" fontId="7" fillId="12" borderId="0" xfId="0" applyFont="1" applyFill="1" applyAlignment="1"/>
    <xf numFmtId="0" fontId="12" fillId="12" borderId="0" xfId="0" applyFont="1" applyFill="1" applyAlignment="1">
      <alignment horizontal="justify" vertical="center" wrapText="1"/>
    </xf>
    <xf numFmtId="0" fontId="9" fillId="0" borderId="0" xfId="0" applyFont="1" applyAlignment="1">
      <alignment horizontal="center" vertical="center"/>
    </xf>
    <xf numFmtId="0" fontId="7" fillId="12" borderId="0" xfId="0" applyFont="1" applyFill="1" applyBorder="1" applyAlignment="1">
      <alignment horizontal="left"/>
    </xf>
    <xf numFmtId="0" fontId="7" fillId="12" borderId="1" xfId="0" applyFont="1" applyFill="1" applyBorder="1" applyAlignment="1">
      <alignment horizontal="left"/>
    </xf>
    <xf numFmtId="0" fontId="13" fillId="0" borderId="0" xfId="0" applyFont="1" applyBorder="1" applyAlignment="1">
      <alignment vertical="center"/>
    </xf>
    <xf numFmtId="0" fontId="10" fillId="0" borderId="0" xfId="0" applyFont="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left" vertical="center"/>
    </xf>
    <xf numFmtId="0" fontId="9" fillId="0" borderId="0" xfId="0" applyFont="1">
      <alignment vertical="center"/>
    </xf>
    <xf numFmtId="0" fontId="7" fillId="2" borderId="0" xfId="0" applyFont="1" applyFill="1">
      <alignment vertical="center"/>
    </xf>
    <xf numFmtId="0" fontId="12" fillId="2" borderId="0" xfId="0" applyFont="1" applyFill="1" applyAlignment="1">
      <alignment horizontal="left" vertical="top" wrapText="1"/>
    </xf>
    <xf numFmtId="0" fontId="6" fillId="2" borderId="0" xfId="0" applyFont="1" applyFill="1" applyAlignment="1">
      <alignment horizontal="left" vertical="center" wrapText="1"/>
    </xf>
    <xf numFmtId="0" fontId="9" fillId="2" borderId="23" xfId="0" applyFont="1" applyFill="1" applyBorder="1" applyAlignment="1">
      <alignment vertical="center" wrapText="1"/>
    </xf>
    <xf numFmtId="0" fontId="9" fillId="2" borderId="0" xfId="0" applyFont="1" applyFill="1" applyBorder="1" applyAlignment="1">
      <alignment vertical="center" wrapText="1"/>
    </xf>
    <xf numFmtId="0" fontId="9" fillId="2" borderId="27" xfId="0" applyFont="1" applyFill="1" applyBorder="1" applyAlignment="1">
      <alignment vertical="center" wrapText="1"/>
    </xf>
    <xf numFmtId="40" fontId="7" fillId="3" borderId="35" xfId="1" applyNumberFormat="1" applyFont="1" applyFill="1" applyBorder="1" applyAlignment="1">
      <alignment horizontal="center" vertical="center" wrapText="1"/>
    </xf>
    <xf numFmtId="40" fontId="7" fillId="3" borderId="19" xfId="1" applyNumberFormat="1" applyFont="1" applyFill="1" applyBorder="1" applyAlignment="1">
      <alignment horizontal="center" vertical="center" wrapText="1"/>
    </xf>
    <xf numFmtId="40" fontId="7" fillId="3" borderId="40" xfId="1" applyNumberFormat="1" applyFont="1" applyFill="1" applyBorder="1" applyAlignment="1">
      <alignment horizontal="center" vertical="center" wrapText="1"/>
    </xf>
    <xf numFmtId="0" fontId="9" fillId="2" borderId="0" xfId="0" applyFont="1" applyFill="1" applyBorder="1" applyAlignment="1">
      <alignment horizontal="left" vertical="center" shrinkToFit="1"/>
    </xf>
    <xf numFmtId="0" fontId="9" fillId="2" borderId="27" xfId="0" applyFont="1" applyFill="1" applyBorder="1" applyAlignment="1">
      <alignment horizontal="left" vertical="center" shrinkToFit="1"/>
    </xf>
    <xf numFmtId="176" fontId="12" fillId="10" borderId="23" xfId="1" applyNumberFormat="1" applyFont="1" applyFill="1" applyBorder="1" applyAlignment="1">
      <alignment horizontal="center" vertical="center" wrapText="1"/>
    </xf>
    <xf numFmtId="176" fontId="12" fillId="10" borderId="0" xfId="1" applyNumberFormat="1" applyFont="1" applyFill="1" applyBorder="1" applyAlignment="1">
      <alignment horizontal="center" vertical="center" wrapText="1"/>
    </xf>
    <xf numFmtId="0" fontId="9" fillId="0" borderId="0" xfId="0" applyFont="1" applyBorder="1" applyAlignment="1">
      <alignment horizontal="left" vertical="center" wrapText="1"/>
    </xf>
    <xf numFmtId="0" fontId="9" fillId="0" borderId="27" xfId="0" applyFont="1" applyBorder="1" applyAlignment="1">
      <alignment horizontal="left" vertical="center" wrapText="1"/>
    </xf>
    <xf numFmtId="0" fontId="9" fillId="0" borderId="16" xfId="0" applyFont="1" applyBorder="1" applyAlignment="1">
      <alignment horizontal="left" vertical="center" wrapText="1"/>
    </xf>
    <xf numFmtId="0" fontId="9" fillId="0" borderId="31" xfId="0" applyFont="1" applyBorder="1" applyAlignment="1">
      <alignment horizontal="left" vertical="center" wrapText="1"/>
    </xf>
    <xf numFmtId="0" fontId="9" fillId="11" borderId="23" xfId="0" applyFont="1" applyFill="1" applyBorder="1" applyAlignment="1">
      <alignment horizontal="left" vertical="center" wrapText="1"/>
    </xf>
    <xf numFmtId="0" fontId="9" fillId="11" borderId="0" xfId="0" applyFont="1" applyFill="1" applyBorder="1" applyAlignment="1">
      <alignment horizontal="left" vertical="center" wrapText="1"/>
    </xf>
    <xf numFmtId="0" fontId="9" fillId="11" borderId="27" xfId="0" applyFont="1" applyFill="1" applyBorder="1" applyAlignment="1">
      <alignment horizontal="left" vertical="center" wrapText="1"/>
    </xf>
    <xf numFmtId="176" fontId="29" fillId="8" borderId="23" xfId="1" applyNumberFormat="1" applyFont="1" applyFill="1" applyBorder="1" applyAlignment="1">
      <alignment horizontal="center" vertical="top" wrapText="1"/>
    </xf>
    <xf numFmtId="176" fontId="29" fillId="8" borderId="0" xfId="1" applyNumberFormat="1" applyFont="1" applyFill="1" applyBorder="1" applyAlignment="1">
      <alignment horizontal="center" vertical="top" wrapText="1"/>
    </xf>
    <xf numFmtId="176" fontId="29" fillId="8" borderId="27" xfId="1" applyNumberFormat="1" applyFont="1" applyFill="1" applyBorder="1" applyAlignment="1">
      <alignment horizontal="center" vertical="top" wrapText="1"/>
    </xf>
    <xf numFmtId="176" fontId="29" fillId="10" borderId="59" xfId="1" applyNumberFormat="1" applyFont="1" applyFill="1" applyBorder="1" applyAlignment="1">
      <alignment horizontal="center" vertical="center" wrapText="1"/>
    </xf>
    <xf numFmtId="176" fontId="29" fillId="10" borderId="60" xfId="1" applyNumberFormat="1" applyFont="1" applyFill="1" applyBorder="1" applyAlignment="1">
      <alignment horizontal="center" vertical="center" wrapText="1"/>
    </xf>
    <xf numFmtId="0" fontId="9" fillId="0" borderId="0" xfId="0" applyFont="1" applyBorder="1" applyAlignment="1">
      <alignment horizontal="left" vertical="center"/>
    </xf>
    <xf numFmtId="0" fontId="9" fillId="0" borderId="27" xfId="0" applyFont="1" applyBorder="1" applyAlignment="1">
      <alignment horizontal="left" vertical="center"/>
    </xf>
    <xf numFmtId="176" fontId="18" fillId="0" borderId="59" xfId="1" applyNumberFormat="1" applyFont="1" applyBorder="1" applyAlignment="1">
      <alignment horizontal="center" vertical="top" wrapText="1"/>
    </xf>
    <xf numFmtId="176" fontId="18" fillId="0" borderId="71" xfId="1" applyNumberFormat="1" applyFont="1" applyBorder="1" applyAlignment="1">
      <alignment horizontal="center" vertical="top" wrapText="1"/>
    </xf>
    <xf numFmtId="0" fontId="18" fillId="0" borderId="41"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40" xfId="0" applyFont="1" applyBorder="1" applyAlignment="1">
      <alignment horizontal="center" vertical="center" wrapText="1"/>
    </xf>
    <xf numFmtId="0" fontId="13" fillId="0" borderId="49" xfId="0" applyFont="1" applyBorder="1" applyAlignment="1">
      <alignment horizontal="left" vertical="top" wrapText="1"/>
    </xf>
    <xf numFmtId="0" fontId="13" fillId="0" borderId="3" xfId="0" applyFont="1" applyBorder="1" applyAlignment="1">
      <alignment horizontal="left" vertical="top" wrapText="1"/>
    </xf>
    <xf numFmtId="0" fontId="15" fillId="3" borderId="0" xfId="0" applyFont="1" applyFill="1" applyBorder="1" applyAlignment="1">
      <alignment horizontal="justify" vertical="center"/>
    </xf>
    <xf numFmtId="0" fontId="6" fillId="0" borderId="2" xfId="0" applyFont="1" applyBorder="1" applyAlignment="1">
      <alignment horizontal="center" vertical="top" wrapText="1"/>
    </xf>
    <xf numFmtId="0" fontId="6" fillId="0" borderId="0" xfId="0" applyFont="1" applyBorder="1" applyAlignment="1">
      <alignment horizontal="center" vertical="top" wrapText="1"/>
    </xf>
    <xf numFmtId="0" fontId="6" fillId="0" borderId="5" xfId="0" applyFont="1" applyBorder="1" applyAlignment="1">
      <alignment horizontal="center" vertical="top" wrapText="1"/>
    </xf>
    <xf numFmtId="0" fontId="7" fillId="3" borderId="0" xfId="0" applyFont="1" applyFill="1" applyBorder="1" applyAlignment="1">
      <alignment vertical="center"/>
    </xf>
    <xf numFmtId="0" fontId="9" fillId="0" borderId="0" xfId="0" applyFont="1" applyBorder="1" applyAlignment="1">
      <alignment horizontal="center" vertical="center"/>
    </xf>
    <xf numFmtId="0" fontId="7" fillId="3" borderId="0" xfId="0" applyFont="1" applyFill="1" applyBorder="1" applyAlignment="1">
      <alignment horizontal="left" vertical="top" wrapText="1"/>
    </xf>
    <xf numFmtId="0" fontId="4" fillId="0" borderId="0" xfId="0" applyFont="1" applyBorder="1" applyAlignment="1">
      <alignment vertical="top" wrapText="1"/>
    </xf>
    <xf numFmtId="0" fontId="26" fillId="8" borderId="59" xfId="0" applyFont="1" applyFill="1" applyBorder="1" applyAlignment="1">
      <alignment horizontal="center" vertical="center" wrapText="1"/>
    </xf>
    <xf numFmtId="0" fontId="26" fillId="8" borderId="71"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26" fillId="10" borderId="71" xfId="0" applyFont="1" applyFill="1" applyBorder="1" applyAlignment="1">
      <alignment horizontal="center" vertical="center" wrapText="1"/>
    </xf>
    <xf numFmtId="0" fontId="7" fillId="3" borderId="0" xfId="0" applyFont="1" applyFill="1" applyBorder="1" applyAlignment="1">
      <alignment vertical="top" wrapText="1"/>
    </xf>
    <xf numFmtId="0" fontId="26" fillId="0" borderId="59" xfId="0" applyFont="1" applyBorder="1" applyAlignment="1">
      <alignment horizontal="center" vertical="center" wrapText="1"/>
    </xf>
    <xf numFmtId="0" fontId="26" fillId="0" borderId="59" xfId="0" applyFont="1" applyBorder="1" applyAlignment="1">
      <alignment horizontal="center" vertical="center"/>
    </xf>
    <xf numFmtId="0" fontId="26" fillId="0" borderId="71" xfId="0" applyFont="1" applyBorder="1" applyAlignment="1">
      <alignment horizontal="center" vertical="center"/>
    </xf>
    <xf numFmtId="0" fontId="3" fillId="9" borderId="0" xfId="0" applyFont="1" applyFill="1" applyBorder="1" applyAlignment="1">
      <alignment horizontal="right" vertical="center"/>
    </xf>
    <xf numFmtId="0" fontId="12" fillId="3" borderId="0" xfId="0" applyFont="1" applyFill="1" applyBorder="1" applyAlignment="1">
      <alignment horizontal="justify" vertical="center" wrapText="1"/>
    </xf>
    <xf numFmtId="0" fontId="4" fillId="0" borderId="0" xfId="0" applyFont="1" applyBorder="1" applyAlignment="1">
      <alignment horizontal="justify" vertical="top" wrapText="1"/>
    </xf>
    <xf numFmtId="0" fontId="13" fillId="0" borderId="2" xfId="0" applyFont="1" applyBorder="1" applyAlignment="1">
      <alignment horizontal="left" vertical="top" wrapText="1"/>
    </xf>
    <xf numFmtId="0" fontId="13" fillId="0" borderId="0" xfId="0" applyFont="1" applyBorder="1" applyAlignment="1">
      <alignment horizontal="left" vertical="top" wrapText="1"/>
    </xf>
    <xf numFmtId="0" fontId="9" fillId="0" borderId="41"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9" fillId="0" borderId="19" xfId="0" applyFont="1" applyBorder="1" applyAlignment="1">
      <alignment horizontal="left" vertical="center" wrapText="1"/>
    </xf>
    <xf numFmtId="0" fontId="9" fillId="0" borderId="40" xfId="0" applyFont="1" applyBorder="1" applyAlignment="1">
      <alignment horizontal="left" vertical="center" wrapText="1"/>
    </xf>
    <xf numFmtId="0" fontId="4" fillId="0" borderId="0" xfId="0" applyFont="1" applyBorder="1" applyAlignment="1">
      <alignment horizontal="center" vertical="top" wrapText="1"/>
    </xf>
    <xf numFmtId="0" fontId="4" fillId="0" borderId="5" xfId="0" applyFont="1" applyBorder="1" applyAlignment="1">
      <alignment horizontal="center" vertical="top" wrapText="1"/>
    </xf>
    <xf numFmtId="0" fontId="9" fillId="0" borderId="16" xfId="0" applyFont="1" applyBorder="1" applyAlignment="1">
      <alignment horizontal="left" vertical="center"/>
    </xf>
    <xf numFmtId="0" fontId="9" fillId="0" borderId="31" xfId="0" applyFont="1" applyBorder="1" applyAlignment="1">
      <alignment horizontal="left" vertical="center"/>
    </xf>
    <xf numFmtId="0" fontId="9" fillId="11" borderId="23" xfId="0" applyFont="1" applyFill="1" applyBorder="1" applyAlignment="1">
      <alignment horizontal="left" vertical="center" shrinkToFit="1"/>
    </xf>
    <xf numFmtId="0" fontId="9" fillId="11" borderId="0" xfId="0" applyFont="1" applyFill="1" applyBorder="1" applyAlignment="1">
      <alignment horizontal="left" vertical="center" shrinkToFit="1"/>
    </xf>
    <xf numFmtId="0" fontId="9" fillId="11" borderId="27" xfId="0" applyFont="1" applyFill="1" applyBorder="1" applyAlignment="1">
      <alignment horizontal="left" vertical="center" shrinkToFit="1"/>
    </xf>
    <xf numFmtId="0" fontId="9" fillId="0" borderId="35" xfId="0" applyFont="1" applyBorder="1" applyAlignment="1">
      <alignment horizontal="left" vertical="center"/>
    </xf>
    <xf numFmtId="0" fontId="9" fillId="0" borderId="19" xfId="0" applyFont="1" applyBorder="1" applyAlignment="1">
      <alignment horizontal="left" vertical="center"/>
    </xf>
    <xf numFmtId="0" fontId="9" fillId="0" borderId="40" xfId="0" applyFont="1" applyBorder="1" applyAlignment="1">
      <alignment horizontal="left" vertical="center"/>
    </xf>
    <xf numFmtId="0" fontId="9" fillId="11" borderId="0" xfId="0" applyFont="1" applyFill="1" applyBorder="1" applyAlignment="1">
      <alignment horizontal="left" vertical="center" wrapText="1" shrinkToFit="1"/>
    </xf>
    <xf numFmtId="0" fontId="9" fillId="11" borderId="27" xfId="0" applyFont="1" applyFill="1" applyBorder="1" applyAlignment="1">
      <alignment horizontal="left" vertical="center" wrapText="1" shrinkToFit="1"/>
    </xf>
    <xf numFmtId="0" fontId="13" fillId="2" borderId="23"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27" xfId="0" applyFont="1" applyFill="1" applyBorder="1" applyAlignment="1">
      <alignment horizontal="left" vertical="center" wrapText="1"/>
    </xf>
    <xf numFmtId="176" fontId="29" fillId="10" borderId="41" xfId="1" applyNumberFormat="1" applyFont="1" applyFill="1" applyBorder="1" applyAlignment="1">
      <alignment horizontal="center" vertical="top" wrapText="1"/>
    </xf>
    <xf numFmtId="176" fontId="29" fillId="10" borderId="16" xfId="1" applyNumberFormat="1" applyFont="1" applyFill="1" applyBorder="1" applyAlignment="1">
      <alignment horizontal="center" vertical="top" wrapText="1"/>
    </xf>
    <xf numFmtId="176" fontId="29" fillId="10" borderId="31" xfId="1" applyNumberFormat="1" applyFont="1" applyFill="1" applyBorder="1" applyAlignment="1">
      <alignment horizontal="center" vertical="top" wrapText="1"/>
    </xf>
    <xf numFmtId="176" fontId="29" fillId="10" borderId="23" xfId="1" applyNumberFormat="1" applyFont="1" applyFill="1" applyBorder="1" applyAlignment="1">
      <alignment horizontal="center" vertical="top" wrapText="1"/>
    </xf>
    <xf numFmtId="176" fontId="29" fillId="10" borderId="0" xfId="1" applyNumberFormat="1" applyFont="1" applyFill="1" applyBorder="1" applyAlignment="1">
      <alignment horizontal="center" vertical="top" wrapText="1"/>
    </xf>
    <xf numFmtId="176" fontId="29" fillId="10" borderId="27" xfId="1" applyNumberFormat="1" applyFont="1" applyFill="1" applyBorder="1" applyAlignment="1">
      <alignment horizontal="center" vertical="top" wrapText="1"/>
    </xf>
    <xf numFmtId="40" fontId="7" fillId="3" borderId="23" xfId="1" applyNumberFormat="1" applyFont="1" applyFill="1" applyBorder="1" applyAlignment="1">
      <alignment horizontal="center" vertical="center" wrapText="1"/>
    </xf>
    <xf numFmtId="40" fontId="7" fillId="3" borderId="0" xfId="1" applyNumberFormat="1" applyFont="1" applyFill="1" applyBorder="1" applyAlignment="1">
      <alignment horizontal="center" vertical="center" wrapText="1"/>
    </xf>
    <xf numFmtId="40" fontId="7" fillId="3" borderId="27" xfId="1" applyNumberFormat="1" applyFont="1" applyFill="1" applyBorder="1" applyAlignment="1">
      <alignment horizontal="center" vertical="center" wrapText="1"/>
    </xf>
    <xf numFmtId="0" fontId="26" fillId="4" borderId="59" xfId="0" applyFont="1" applyFill="1" applyBorder="1" applyAlignment="1">
      <alignment horizontal="center" vertical="center" wrapText="1"/>
    </xf>
    <xf numFmtId="0" fontId="26" fillId="4" borderId="71" xfId="0" applyFont="1" applyFill="1" applyBorder="1" applyAlignment="1">
      <alignment horizontal="center" vertical="center" wrapText="1"/>
    </xf>
    <xf numFmtId="40" fontId="7" fillId="3" borderId="41" xfId="1" applyNumberFormat="1" applyFont="1" applyFill="1" applyBorder="1" applyAlignment="1">
      <alignment horizontal="center" vertical="center" wrapText="1"/>
    </xf>
    <xf numFmtId="40" fontId="7" fillId="3" borderId="16" xfId="1" applyNumberFormat="1" applyFont="1" applyFill="1" applyBorder="1" applyAlignment="1">
      <alignment horizontal="center" vertical="center" wrapText="1"/>
    </xf>
    <xf numFmtId="40" fontId="7" fillId="3" borderId="31" xfId="1" applyNumberFormat="1" applyFont="1" applyFill="1" applyBorder="1" applyAlignment="1">
      <alignment horizontal="center" vertical="center" wrapText="1"/>
    </xf>
    <xf numFmtId="0" fontId="13" fillId="0" borderId="23" xfId="0" applyFont="1" applyBorder="1" applyAlignment="1">
      <alignment horizontal="left" vertical="top" wrapText="1"/>
    </xf>
    <xf numFmtId="0" fontId="13" fillId="0" borderId="27" xfId="0" applyFont="1" applyBorder="1" applyAlignment="1">
      <alignment horizontal="left" vertical="top" wrapText="1"/>
    </xf>
    <xf numFmtId="0" fontId="13" fillId="0" borderId="35" xfId="0" applyFont="1" applyBorder="1" applyAlignment="1">
      <alignment horizontal="left" vertical="top" wrapText="1"/>
    </xf>
    <xf numFmtId="0" fontId="13" fillId="0" borderId="19" xfId="0" applyFont="1" applyBorder="1" applyAlignment="1">
      <alignment horizontal="left" vertical="top" wrapText="1"/>
    </xf>
    <xf numFmtId="0" fontId="13" fillId="0" borderId="40" xfId="0" applyFont="1" applyBorder="1" applyAlignment="1">
      <alignment horizontal="left" vertical="top" wrapText="1"/>
    </xf>
    <xf numFmtId="0" fontId="13" fillId="0" borderId="41" xfId="0" applyFont="1" applyBorder="1" applyAlignment="1">
      <alignment horizontal="left" vertical="top" wrapText="1"/>
    </xf>
    <xf numFmtId="0" fontId="13" fillId="0" borderId="16" xfId="0" applyFont="1" applyBorder="1" applyAlignment="1">
      <alignment horizontal="left" vertical="top" wrapText="1"/>
    </xf>
    <xf numFmtId="0" fontId="13" fillId="0" borderId="31" xfId="0" applyFont="1" applyBorder="1" applyAlignment="1">
      <alignment horizontal="left" vertical="top" wrapText="1"/>
    </xf>
    <xf numFmtId="0" fontId="13" fillId="0" borderId="1" xfId="0" applyFont="1" applyBorder="1" applyAlignment="1">
      <alignment horizontal="justify" vertical="top"/>
    </xf>
    <xf numFmtId="0" fontId="13" fillId="8" borderId="0" xfId="0" applyFont="1" applyFill="1" applyBorder="1" applyAlignment="1">
      <alignment horizontal="right" vertical="top" wrapText="1"/>
    </xf>
    <xf numFmtId="0" fontId="9" fillId="0" borderId="41" xfId="0" applyFont="1" applyBorder="1" applyAlignment="1">
      <alignment horizontal="left" vertical="top"/>
    </xf>
    <xf numFmtId="0" fontId="9" fillId="0" borderId="16" xfId="0" applyFont="1" applyBorder="1" applyAlignment="1">
      <alignment horizontal="left" vertical="top"/>
    </xf>
    <xf numFmtId="0" fontId="9" fillId="0" borderId="31" xfId="0" applyFont="1" applyBorder="1" applyAlignment="1">
      <alignment horizontal="left" vertical="top"/>
    </xf>
    <xf numFmtId="40" fontId="7" fillId="3" borderId="70" xfId="1" applyNumberFormat="1" applyFont="1" applyFill="1" applyBorder="1" applyAlignment="1">
      <alignment horizontal="center" vertical="center" wrapText="1"/>
    </xf>
    <xf numFmtId="40" fontId="7" fillId="3" borderId="72" xfId="1" applyNumberFormat="1" applyFont="1" applyFill="1" applyBorder="1" applyAlignment="1">
      <alignment horizontal="center" vertical="center" wrapText="1"/>
    </xf>
    <xf numFmtId="176" fontId="29" fillId="10" borderId="41" xfId="1" applyNumberFormat="1" applyFont="1" applyFill="1" applyBorder="1" applyAlignment="1">
      <alignment horizontal="center" vertical="center" wrapText="1"/>
    </xf>
    <xf numFmtId="176" fontId="29" fillId="10" borderId="16" xfId="1" applyNumberFormat="1" applyFont="1" applyFill="1" applyBorder="1" applyAlignment="1">
      <alignment horizontal="center" vertical="center" wrapText="1"/>
    </xf>
    <xf numFmtId="176" fontId="29" fillId="10" borderId="31" xfId="1" applyNumberFormat="1" applyFont="1" applyFill="1" applyBorder="1" applyAlignment="1">
      <alignment horizontal="center" vertical="center" wrapText="1"/>
    </xf>
    <xf numFmtId="176" fontId="29" fillId="10" borderId="23" xfId="1" applyNumberFormat="1" applyFont="1" applyFill="1" applyBorder="1" applyAlignment="1">
      <alignment horizontal="center" vertical="center" wrapText="1"/>
    </xf>
    <xf numFmtId="176" fontId="29" fillId="10" borderId="0" xfId="1" applyNumberFormat="1" applyFont="1" applyFill="1" applyBorder="1" applyAlignment="1">
      <alignment horizontal="center" vertical="center" wrapText="1"/>
    </xf>
    <xf numFmtId="176" fontId="29" fillId="10" borderId="27" xfId="1" applyNumberFormat="1" applyFont="1" applyFill="1" applyBorder="1" applyAlignment="1">
      <alignment horizontal="center" vertical="center" wrapText="1"/>
    </xf>
    <xf numFmtId="0" fontId="9" fillId="0" borderId="41" xfId="0" applyFont="1" applyBorder="1" applyAlignment="1">
      <alignment horizontal="left" vertical="top" wrapText="1"/>
    </xf>
    <xf numFmtId="0" fontId="9" fillId="0" borderId="16" xfId="0" applyFont="1" applyBorder="1" applyAlignment="1">
      <alignment horizontal="left" vertical="top" wrapText="1"/>
    </xf>
    <xf numFmtId="0" fontId="9" fillId="0" borderId="41" xfId="0" applyFont="1" applyBorder="1">
      <alignment vertical="center"/>
    </xf>
    <xf numFmtId="0" fontId="9" fillId="0" borderId="16" xfId="0" applyFont="1" applyBorder="1">
      <alignment vertical="center"/>
    </xf>
    <xf numFmtId="0" fontId="9" fillId="0" borderId="31" xfId="0" applyFont="1" applyBorder="1">
      <alignment vertical="center"/>
    </xf>
    <xf numFmtId="0" fontId="9" fillId="0" borderId="23" xfId="0" applyFont="1" applyBorder="1">
      <alignment vertical="center"/>
    </xf>
    <xf numFmtId="0" fontId="9" fillId="0" borderId="0" xfId="0" applyFont="1" applyBorder="1">
      <alignment vertical="center"/>
    </xf>
    <xf numFmtId="0" fontId="9" fillId="0" borderId="27" xfId="0" applyFont="1" applyBorder="1">
      <alignment vertical="center"/>
    </xf>
    <xf numFmtId="0" fontId="9" fillId="0" borderId="35" xfId="0" applyFont="1" applyBorder="1">
      <alignment vertical="center"/>
    </xf>
    <xf numFmtId="0" fontId="9" fillId="0" borderId="19" xfId="0" applyFont="1" applyBorder="1">
      <alignment vertical="center"/>
    </xf>
    <xf numFmtId="0" fontId="9" fillId="0" borderId="40" xfId="0" applyFont="1" applyBorder="1">
      <alignment vertical="center"/>
    </xf>
    <xf numFmtId="176" fontId="29" fillId="6" borderId="83" xfId="1" applyNumberFormat="1" applyFont="1" applyFill="1" applyBorder="1" applyAlignment="1">
      <alignment horizontal="center" vertical="center" wrapText="1"/>
    </xf>
    <xf numFmtId="176" fontId="29" fillId="6" borderId="84" xfId="1" applyNumberFormat="1" applyFont="1" applyFill="1" applyBorder="1" applyAlignment="1">
      <alignment horizontal="center" vertical="center" wrapText="1"/>
    </xf>
    <xf numFmtId="176" fontId="29" fillId="6" borderId="85" xfId="1" applyNumberFormat="1" applyFont="1" applyFill="1" applyBorder="1" applyAlignment="1">
      <alignment horizontal="center" vertical="center" wrapText="1"/>
    </xf>
    <xf numFmtId="176" fontId="29" fillId="6" borderId="86" xfId="1" applyNumberFormat="1" applyFont="1" applyFill="1" applyBorder="1" applyAlignment="1">
      <alignment horizontal="center" vertical="center" wrapText="1"/>
    </xf>
    <xf numFmtId="176" fontId="29" fillId="6" borderId="87" xfId="1" applyNumberFormat="1" applyFont="1" applyFill="1" applyBorder="1" applyAlignment="1">
      <alignment horizontal="center" vertical="center" wrapText="1"/>
    </xf>
    <xf numFmtId="176" fontId="29" fillId="6" borderId="88" xfId="1" applyNumberFormat="1" applyFont="1" applyFill="1" applyBorder="1" applyAlignment="1">
      <alignment horizontal="center" vertical="center" wrapText="1"/>
    </xf>
    <xf numFmtId="176" fontId="29" fillId="6" borderId="89" xfId="1" applyNumberFormat="1" applyFont="1" applyFill="1" applyBorder="1" applyAlignment="1">
      <alignment horizontal="center" vertical="center" wrapText="1"/>
    </xf>
    <xf numFmtId="176" fontId="29" fillId="6" borderId="90" xfId="1" applyNumberFormat="1" applyFont="1" applyFill="1" applyBorder="1" applyAlignment="1">
      <alignment horizontal="center" vertical="center" wrapText="1"/>
    </xf>
    <xf numFmtId="176" fontId="29" fillId="6" borderId="91" xfId="1" applyNumberFormat="1" applyFont="1" applyFill="1" applyBorder="1" applyAlignment="1">
      <alignment horizontal="center" vertical="center" wrapText="1"/>
    </xf>
    <xf numFmtId="178" fontId="7" fillId="0" borderId="67" xfId="0" applyNumberFormat="1" applyFont="1" applyFill="1" applyBorder="1" applyAlignment="1">
      <alignment horizontal="center" vertical="top"/>
    </xf>
    <xf numFmtId="178" fontId="7" fillId="0" borderId="30" xfId="0" applyNumberFormat="1" applyFont="1" applyFill="1" applyBorder="1" applyAlignment="1">
      <alignment horizontal="center" vertical="top"/>
    </xf>
    <xf numFmtId="178" fontId="7" fillId="0" borderId="68" xfId="0" applyNumberFormat="1" applyFont="1" applyFill="1" applyBorder="1" applyAlignment="1">
      <alignment horizontal="center" vertical="top"/>
    </xf>
    <xf numFmtId="0" fontId="4" fillId="0" borderId="0" xfId="0" applyFont="1">
      <alignment vertical="center"/>
    </xf>
    <xf numFmtId="0" fontId="13" fillId="0" borderId="0" xfId="0" applyFont="1" applyBorder="1" applyAlignment="1">
      <alignment vertical="top" wrapText="1"/>
    </xf>
    <xf numFmtId="0" fontId="13" fillId="0" borderId="0" xfId="0" applyFont="1" applyBorder="1" applyAlignment="1">
      <alignment horizontal="justify" vertical="top" wrapText="1"/>
    </xf>
    <xf numFmtId="0" fontId="13" fillId="0" borderId="0" xfId="0" applyFont="1" applyBorder="1" applyAlignment="1">
      <alignment horizontal="justify" vertical="top"/>
    </xf>
    <xf numFmtId="0" fontId="29" fillId="0" borderId="83" xfId="0" applyFont="1" applyFill="1" applyBorder="1" applyAlignment="1">
      <alignment horizontal="center" vertical="top" wrapText="1"/>
    </xf>
    <xf numFmtId="0" fontId="29" fillId="0" borderId="84" xfId="0" applyFont="1" applyFill="1" applyBorder="1" applyAlignment="1">
      <alignment horizontal="center" vertical="top" wrapText="1"/>
    </xf>
    <xf numFmtId="0" fontId="29" fillId="0" borderId="85" xfId="0" applyFont="1" applyFill="1" applyBorder="1" applyAlignment="1">
      <alignment horizontal="center" vertical="top" wrapText="1"/>
    </xf>
    <xf numFmtId="0" fontId="29" fillId="0" borderId="86" xfId="0" applyFont="1" applyFill="1" applyBorder="1" applyAlignment="1">
      <alignment horizontal="center" vertical="top" wrapText="1"/>
    </xf>
    <xf numFmtId="0" fontId="29" fillId="0" borderId="87" xfId="0" applyFont="1" applyFill="1" applyBorder="1" applyAlignment="1">
      <alignment horizontal="center" vertical="top" wrapText="1"/>
    </xf>
    <xf numFmtId="0" fontId="29" fillId="0" borderId="88" xfId="0" applyFont="1" applyFill="1" applyBorder="1" applyAlignment="1">
      <alignment horizontal="center" vertical="top" wrapText="1"/>
    </xf>
    <xf numFmtId="0" fontId="9" fillId="0" borderId="23" xfId="0" applyFont="1" applyBorder="1" applyAlignment="1">
      <alignment horizontal="left" vertical="top" wrapText="1"/>
    </xf>
    <xf numFmtId="0" fontId="9" fillId="0" borderId="0" xfId="0" applyFont="1" applyBorder="1" applyAlignment="1">
      <alignment horizontal="left" vertical="top" wrapText="1"/>
    </xf>
    <xf numFmtId="0" fontId="9" fillId="0" borderId="35" xfId="0" applyFont="1" applyBorder="1" applyAlignment="1">
      <alignment horizontal="center" vertical="top" wrapText="1"/>
    </xf>
    <xf numFmtId="0" fontId="9" fillId="0" borderId="19" xfId="0" applyFont="1" applyBorder="1" applyAlignment="1">
      <alignment horizontal="center" vertical="top" wrapText="1"/>
    </xf>
    <xf numFmtId="0" fontId="9" fillId="0" borderId="40" xfId="0" applyFont="1" applyBorder="1" applyAlignment="1">
      <alignment horizontal="center" vertical="top" wrapText="1"/>
    </xf>
    <xf numFmtId="178" fontId="7" fillId="3" borderId="19" xfId="0" applyNumberFormat="1" applyFont="1" applyFill="1" applyBorder="1" applyAlignment="1">
      <alignment horizontal="center" vertical="top"/>
    </xf>
    <xf numFmtId="178" fontId="7" fillId="3" borderId="40" xfId="0" applyNumberFormat="1" applyFont="1" applyFill="1" applyBorder="1" applyAlignment="1">
      <alignment horizontal="center" vertical="top"/>
    </xf>
    <xf numFmtId="0" fontId="9" fillId="0" borderId="41" xfId="0" applyFont="1" applyBorder="1" applyAlignment="1">
      <alignment horizontal="left" vertical="center"/>
    </xf>
    <xf numFmtId="0" fontId="9" fillId="0" borderId="23" xfId="0" applyFont="1" applyBorder="1" applyAlignment="1">
      <alignment horizontal="left" vertical="center"/>
    </xf>
    <xf numFmtId="0" fontId="9" fillId="0" borderId="35" xfId="0" applyFont="1" applyBorder="1" applyAlignment="1">
      <alignment horizontal="left" vertical="top"/>
    </xf>
    <xf numFmtId="0" fontId="9" fillId="0" borderId="19" xfId="0" applyFont="1" applyBorder="1" applyAlignment="1">
      <alignment horizontal="left" vertical="top"/>
    </xf>
    <xf numFmtId="0" fontId="9" fillId="0" borderId="40" xfId="0" applyFont="1" applyBorder="1" applyAlignment="1">
      <alignment horizontal="left" vertical="top"/>
    </xf>
    <xf numFmtId="0" fontId="21" fillId="0" borderId="41" xfId="0" applyFont="1" applyFill="1" applyBorder="1">
      <alignment vertical="center"/>
    </xf>
    <xf numFmtId="0" fontId="21" fillId="0" borderId="16" xfId="0" applyFont="1" applyFill="1" applyBorder="1">
      <alignment vertical="center"/>
    </xf>
    <xf numFmtId="0" fontId="36" fillId="4" borderId="16" xfId="0" applyFont="1" applyFill="1" applyBorder="1">
      <alignment vertical="center"/>
    </xf>
    <xf numFmtId="0" fontId="9" fillId="4" borderId="0" xfId="0" applyFont="1" applyFill="1" applyBorder="1" applyAlignment="1">
      <alignment horizontal="left" vertical="top" wrapText="1"/>
    </xf>
    <xf numFmtId="40" fontId="7" fillId="3" borderId="63" xfId="1" applyNumberFormat="1" applyFont="1" applyFill="1" applyBorder="1" applyAlignment="1">
      <alignment horizontal="center" vertical="center" wrapText="1"/>
    </xf>
    <xf numFmtId="40" fontId="7" fillId="3" borderId="64" xfId="1" applyNumberFormat="1" applyFont="1" applyFill="1" applyBorder="1" applyAlignment="1">
      <alignment horizontal="center" vertical="center" wrapText="1"/>
    </xf>
    <xf numFmtId="40" fontId="7" fillId="3" borderId="65" xfId="1" applyNumberFormat="1" applyFont="1" applyFill="1" applyBorder="1" applyAlignment="1">
      <alignment horizontal="center" vertical="center" wrapText="1"/>
    </xf>
    <xf numFmtId="0" fontId="9" fillId="3" borderId="9" xfId="0" applyFont="1" applyFill="1" applyBorder="1" applyAlignment="1">
      <alignment horizontal="left" vertical="center" wrapText="1"/>
    </xf>
    <xf numFmtId="0" fontId="9" fillId="3" borderId="10" xfId="0" applyFont="1" applyFill="1" applyBorder="1" applyAlignment="1">
      <alignment horizontal="left" vertical="center" wrapText="1"/>
    </xf>
    <xf numFmtId="176" fontId="24" fillId="3" borderId="63" xfId="1" applyNumberFormat="1" applyFont="1" applyFill="1" applyBorder="1" applyAlignment="1">
      <alignment horizontal="center" vertical="center" wrapText="1"/>
    </xf>
    <xf numFmtId="176" fontId="24" fillId="3" borderId="64" xfId="1" applyNumberFormat="1" applyFont="1" applyFill="1" applyBorder="1" applyAlignment="1">
      <alignment horizontal="center" vertical="center" wrapText="1"/>
    </xf>
    <xf numFmtId="176" fontId="24" fillId="3" borderId="65" xfId="1" applyNumberFormat="1" applyFont="1" applyFill="1" applyBorder="1" applyAlignment="1">
      <alignment horizontal="center" vertical="center" wrapText="1"/>
    </xf>
    <xf numFmtId="0" fontId="18" fillId="0" borderId="66" xfId="0" applyFont="1" applyBorder="1" applyAlignment="1">
      <alignment horizontal="center" vertical="top" wrapText="1"/>
    </xf>
    <xf numFmtId="0" fontId="18" fillId="0" borderId="67" xfId="0" applyFont="1" applyBorder="1" applyAlignment="1">
      <alignment horizontal="center" vertical="top" wrapText="1"/>
    </xf>
    <xf numFmtId="0" fontId="18" fillId="0" borderId="30" xfId="0" applyFont="1" applyBorder="1" applyAlignment="1">
      <alignment horizontal="center" vertical="top" wrapText="1"/>
    </xf>
    <xf numFmtId="0" fontId="18" fillId="0" borderId="68" xfId="0" applyFont="1" applyBorder="1" applyAlignment="1">
      <alignment horizontal="center" vertical="top" wrapText="1"/>
    </xf>
    <xf numFmtId="0" fontId="26" fillId="0" borderId="16" xfId="0" applyFont="1" applyBorder="1" applyAlignment="1">
      <alignment horizontal="center" vertical="center"/>
    </xf>
    <xf numFmtId="0" fontId="26" fillId="0" borderId="31" xfId="0" applyFont="1" applyBorder="1" applyAlignment="1">
      <alignment horizontal="center" vertical="center"/>
    </xf>
    <xf numFmtId="176" fontId="18" fillId="0" borderId="66" xfId="1" applyNumberFormat="1" applyFont="1" applyBorder="1" applyAlignment="1">
      <alignment horizontal="center" vertical="top" wrapText="1"/>
    </xf>
    <xf numFmtId="0" fontId="9" fillId="5" borderId="9"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9" fillId="5" borderId="46" xfId="0" applyFont="1" applyFill="1" applyBorder="1" applyAlignment="1">
      <alignment horizontal="left" vertical="center" wrapText="1"/>
    </xf>
    <xf numFmtId="40" fontId="7" fillId="3" borderId="69" xfId="1" applyNumberFormat="1" applyFont="1" applyFill="1" applyBorder="1" applyAlignment="1">
      <alignment horizontal="center" vertical="center" wrapText="1"/>
    </xf>
    <xf numFmtId="0" fontId="9" fillId="0" borderId="61" xfId="0" applyFont="1" applyBorder="1" applyAlignment="1">
      <alignment horizontal="left" vertical="center" wrapText="1"/>
    </xf>
    <xf numFmtId="0" fontId="9" fillId="0" borderId="1" xfId="0" applyFont="1" applyBorder="1" applyAlignment="1">
      <alignment horizontal="left" vertical="center" wrapText="1"/>
    </xf>
    <xf numFmtId="0" fontId="9" fillId="0" borderId="62" xfId="0" applyFont="1" applyBorder="1" applyAlignment="1">
      <alignment horizontal="left" vertical="center"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13" fillId="0" borderId="41" xfId="0" applyFont="1" applyBorder="1" applyAlignment="1">
      <alignment horizontal="center" vertical="top" wrapText="1"/>
    </xf>
    <xf numFmtId="0" fontId="13" fillId="0" borderId="16" xfId="0" applyFont="1" applyBorder="1" applyAlignment="1">
      <alignment horizontal="center" vertical="top" wrapText="1"/>
    </xf>
    <xf numFmtId="0" fontId="13" fillId="0" borderId="31" xfId="0" applyFont="1" applyBorder="1" applyAlignment="1">
      <alignment horizontal="center" vertical="top" wrapText="1"/>
    </xf>
    <xf numFmtId="0" fontId="13" fillId="0" borderId="23" xfId="0" applyFont="1" applyBorder="1" applyAlignment="1">
      <alignment horizontal="center" vertical="top" wrapText="1"/>
    </xf>
    <xf numFmtId="0" fontId="13" fillId="0" borderId="0" xfId="0" applyFont="1" applyBorder="1" applyAlignment="1">
      <alignment horizontal="center" vertical="top" wrapText="1"/>
    </xf>
    <xf numFmtId="0" fontId="13" fillId="0" borderId="27" xfId="0" applyFont="1" applyBorder="1" applyAlignment="1">
      <alignment horizontal="center" vertical="top" wrapText="1"/>
    </xf>
    <xf numFmtId="0" fontId="13" fillId="0" borderId="35" xfId="0" applyFont="1" applyBorder="1" applyAlignment="1">
      <alignment horizontal="center" vertical="top" wrapText="1"/>
    </xf>
    <xf numFmtId="0" fontId="13" fillId="0" borderId="19" xfId="0" applyFont="1" applyBorder="1" applyAlignment="1">
      <alignment horizontal="center" vertical="top" wrapText="1"/>
    </xf>
    <xf numFmtId="0" fontId="13" fillId="0" borderId="40" xfId="0" applyFont="1" applyBorder="1" applyAlignment="1">
      <alignment horizontal="center" vertical="top" wrapText="1"/>
    </xf>
    <xf numFmtId="0" fontId="9" fillId="2" borderId="16" xfId="0" applyFont="1" applyFill="1" applyBorder="1" applyAlignment="1">
      <alignment horizontal="left" vertical="center" shrinkToFit="1"/>
    </xf>
    <xf numFmtId="0" fontId="9" fillId="2" borderId="31" xfId="0" applyFont="1" applyFill="1" applyBorder="1" applyAlignment="1">
      <alignment horizontal="left" vertical="center" shrinkToFit="1"/>
    </xf>
    <xf numFmtId="0" fontId="9" fillId="10" borderId="30" xfId="0" applyFont="1" applyFill="1" applyBorder="1" applyAlignment="1">
      <alignment horizontal="center" vertical="center"/>
    </xf>
    <xf numFmtId="0" fontId="9" fillId="10" borderId="68" xfId="0" applyFont="1" applyFill="1" applyBorder="1" applyAlignment="1">
      <alignment horizontal="center" vertical="center"/>
    </xf>
    <xf numFmtId="0" fontId="9" fillId="12" borderId="94" xfId="0" applyFont="1" applyFill="1" applyBorder="1" applyAlignment="1">
      <alignment horizontal="left" vertical="center"/>
    </xf>
    <xf numFmtId="0" fontId="9" fillId="12" borderId="96" xfId="0" applyFont="1" applyFill="1" applyBorder="1" applyAlignment="1">
      <alignment horizontal="left" vertical="center"/>
    </xf>
    <xf numFmtId="0" fontId="9" fillId="12" borderId="94" xfId="0" applyNumberFormat="1" applyFont="1" applyFill="1" applyBorder="1" applyAlignment="1">
      <alignment vertical="center"/>
    </xf>
    <xf numFmtId="0" fontId="9" fillId="0" borderId="95" xfId="0" applyFont="1" applyBorder="1" applyAlignment="1">
      <alignment vertical="center"/>
    </xf>
    <xf numFmtId="0" fontId="9" fillId="0" borderId="94" xfId="0" applyFont="1" applyBorder="1" applyAlignment="1">
      <alignment vertical="center"/>
    </xf>
    <xf numFmtId="0" fontId="9" fillId="12" borderId="16" xfId="0" applyNumberFormat="1" applyFont="1" applyFill="1" applyBorder="1" applyAlignment="1">
      <alignment vertical="center"/>
    </xf>
    <xf numFmtId="0" fontId="13" fillId="0" borderId="0" xfId="0" applyFont="1" applyAlignment="1">
      <alignment vertical="top" wrapText="1"/>
    </xf>
    <xf numFmtId="0" fontId="9" fillId="0" borderId="67" xfId="0" applyFont="1" applyBorder="1" applyAlignment="1">
      <alignment vertical="center"/>
    </xf>
    <xf numFmtId="0" fontId="9" fillId="0" borderId="30" xfId="0" applyFont="1" applyBorder="1" applyAlignment="1">
      <alignment vertical="center"/>
    </xf>
    <xf numFmtId="0" fontId="9" fillId="12" borderId="30" xfId="0" applyFont="1" applyFill="1" applyBorder="1" applyAlignment="1">
      <alignment vertical="center"/>
    </xf>
    <xf numFmtId="0" fontId="9" fillId="12" borderId="76" xfId="0" applyFont="1" applyFill="1" applyBorder="1" applyAlignment="1">
      <alignment vertical="center"/>
    </xf>
    <xf numFmtId="0" fontId="9" fillId="12" borderId="30" xfId="0" applyFont="1" applyFill="1" applyBorder="1" applyAlignment="1">
      <alignment horizontal="left" vertical="center"/>
    </xf>
    <xf numFmtId="0" fontId="9" fillId="12" borderId="68" xfId="0" applyFont="1" applyFill="1" applyBorder="1" applyAlignment="1">
      <alignment horizontal="left" vertical="center"/>
    </xf>
    <xf numFmtId="0" fontId="9" fillId="0" borderId="67" xfId="0" applyFont="1" applyFill="1" applyBorder="1" applyAlignment="1">
      <alignment vertical="center"/>
    </xf>
    <xf numFmtId="0" fontId="9" fillId="0" borderId="30" xfId="0" applyFont="1" applyFill="1" applyBorder="1" applyAlignment="1">
      <alignment vertical="center"/>
    </xf>
    <xf numFmtId="3" fontId="9" fillId="12" borderId="30" xfId="0" applyNumberFormat="1" applyFont="1" applyFill="1" applyBorder="1" applyAlignment="1">
      <alignment vertical="center"/>
    </xf>
    <xf numFmtId="0" fontId="13" fillId="0" borderId="0" xfId="0" applyFont="1" applyBorder="1" applyAlignment="1">
      <alignment horizontal="right" vertical="top" wrapText="1"/>
    </xf>
    <xf numFmtId="0" fontId="9" fillId="0" borderId="73" xfId="0" applyFont="1" applyBorder="1" applyAlignment="1">
      <alignment vertical="center"/>
    </xf>
    <xf numFmtId="0" fontId="9" fillId="0" borderId="74" xfId="0" applyFont="1" applyBorder="1" applyAlignment="1">
      <alignment vertical="center"/>
    </xf>
    <xf numFmtId="0" fontId="9" fillId="0" borderId="93" xfId="0" applyFont="1" applyBorder="1" applyAlignment="1">
      <alignment vertical="center"/>
    </xf>
    <xf numFmtId="0" fontId="9" fillId="0" borderId="41" xfId="0" applyFont="1" applyBorder="1" applyAlignment="1">
      <alignment vertical="center"/>
    </xf>
    <xf numFmtId="0" fontId="9" fillId="0" borderId="16" xfId="0" applyFont="1" applyBorder="1" applyAlignment="1">
      <alignment vertical="center"/>
    </xf>
    <xf numFmtId="0" fontId="9" fillId="0" borderId="35" xfId="0" applyFont="1" applyBorder="1" applyAlignment="1">
      <alignment vertical="center"/>
    </xf>
    <xf numFmtId="0" fontId="9" fillId="0" borderId="19" xfId="0" applyFont="1" applyBorder="1" applyAlignment="1">
      <alignment vertical="center"/>
    </xf>
    <xf numFmtId="0" fontId="9" fillId="12" borderId="16" xfId="0" applyFont="1" applyFill="1" applyBorder="1" applyAlignment="1">
      <alignment vertical="center" wrapText="1"/>
    </xf>
    <xf numFmtId="0" fontId="9" fillId="12" borderId="36" xfId="0" applyFont="1" applyFill="1" applyBorder="1" applyAlignment="1">
      <alignment vertical="center" wrapText="1"/>
    </xf>
    <xf numFmtId="0" fontId="9" fillId="12" borderId="19" xfId="0" applyFont="1" applyFill="1" applyBorder="1" applyAlignment="1">
      <alignment vertical="center" wrapText="1"/>
    </xf>
    <xf numFmtId="0" fontId="9" fillId="12" borderId="38" xfId="0" applyFont="1" applyFill="1" applyBorder="1" applyAlignment="1">
      <alignment vertical="center" wrapText="1"/>
    </xf>
    <xf numFmtId="0" fontId="9" fillId="0" borderId="75" xfId="0" applyFont="1" applyBorder="1" applyAlignment="1">
      <alignment vertical="center"/>
    </xf>
    <xf numFmtId="0" fontId="18" fillId="12" borderId="10" xfId="0" applyFont="1" applyFill="1" applyBorder="1" applyAlignment="1">
      <alignment horizontal="left" vertical="center"/>
    </xf>
    <xf numFmtId="0" fontId="18" fillId="12" borderId="42" xfId="0" applyFont="1" applyFill="1" applyBorder="1" applyAlignment="1">
      <alignment horizontal="left" vertical="center"/>
    </xf>
    <xf numFmtId="0" fontId="9" fillId="12" borderId="0" xfId="0" applyNumberFormat="1" applyFont="1" applyFill="1" applyBorder="1" applyAlignment="1">
      <alignment vertical="center"/>
    </xf>
    <xf numFmtId="0" fontId="17" fillId="12" borderId="16" xfId="0" applyFont="1" applyFill="1" applyBorder="1" applyAlignment="1">
      <alignment vertical="center"/>
    </xf>
    <xf numFmtId="0" fontId="9" fillId="0" borderId="0" xfId="0" applyFont="1" applyBorder="1" applyAlignment="1">
      <alignment vertical="center"/>
    </xf>
    <xf numFmtId="0" fontId="9" fillId="0" borderId="77" xfId="0" applyFont="1" applyBorder="1" applyAlignment="1">
      <alignment vertical="center"/>
    </xf>
    <xf numFmtId="0" fontId="9" fillId="0" borderId="21" xfId="0" applyFont="1" applyBorder="1" applyAlignment="1">
      <alignment vertical="center"/>
    </xf>
    <xf numFmtId="0" fontId="9" fillId="12" borderId="21" xfId="0" applyFont="1" applyFill="1" applyBorder="1" applyAlignment="1">
      <alignment horizontal="left" vertical="center"/>
    </xf>
    <xf numFmtId="0" fontId="9" fillId="12" borderId="37" xfId="0" applyFont="1" applyFill="1" applyBorder="1" applyAlignment="1">
      <alignment horizontal="left" vertical="center"/>
    </xf>
    <xf numFmtId="0" fontId="12" fillId="10" borderId="30" xfId="0" applyFont="1" applyFill="1" applyBorder="1" applyAlignment="1">
      <alignment vertical="center"/>
    </xf>
    <xf numFmtId="0" fontId="9" fillId="12" borderId="30" xfId="0" applyNumberFormat="1" applyFont="1" applyFill="1" applyBorder="1" applyAlignment="1">
      <alignment vertical="center"/>
    </xf>
    <xf numFmtId="0" fontId="9" fillId="12" borderId="76" xfId="0" applyFont="1" applyFill="1" applyBorder="1" applyAlignment="1">
      <alignment horizontal="left" vertical="center"/>
    </xf>
    <xf numFmtId="0" fontId="9" fillId="10" borderId="19" xfId="0" applyFont="1" applyFill="1" applyBorder="1" applyAlignment="1">
      <alignment vertical="center"/>
    </xf>
    <xf numFmtId="0" fontId="9" fillId="10" borderId="38" xfId="0" applyFont="1" applyFill="1" applyBorder="1" applyAlignment="1">
      <alignment vertical="center"/>
    </xf>
    <xf numFmtId="0" fontId="12" fillId="10" borderId="68" xfId="0" applyFont="1" applyFill="1" applyBorder="1" applyAlignment="1">
      <alignment vertical="center"/>
    </xf>
    <xf numFmtId="0" fontId="12" fillId="10" borderId="19" xfId="0" applyFont="1" applyFill="1" applyBorder="1" applyAlignment="1">
      <alignment vertical="center"/>
    </xf>
    <xf numFmtId="0" fontId="17" fillId="12" borderId="21" xfId="0" applyFont="1" applyFill="1" applyBorder="1" applyAlignment="1">
      <alignment vertical="center"/>
    </xf>
    <xf numFmtId="0" fontId="9" fillId="12" borderId="21" xfId="0" applyNumberFormat="1" applyFont="1" applyFill="1" applyBorder="1" applyAlignment="1">
      <alignment vertical="center"/>
    </xf>
    <xf numFmtId="0" fontId="9" fillId="12" borderId="10" xfId="0" applyFont="1" applyFill="1" applyBorder="1" applyAlignment="1">
      <alignment vertical="center"/>
    </xf>
    <xf numFmtId="0" fontId="9" fillId="12" borderId="42" xfId="0" applyFont="1" applyFill="1" applyBorder="1" applyAlignment="1">
      <alignment vertical="center"/>
    </xf>
    <xf numFmtId="0" fontId="20" fillId="12" borderId="17" xfId="0" applyFont="1" applyFill="1" applyBorder="1" applyAlignment="1">
      <alignment horizontal="justify" vertical="center"/>
    </xf>
    <xf numFmtId="0" fontId="20" fillId="12" borderId="78" xfId="0" applyFont="1" applyFill="1" applyBorder="1" applyAlignment="1">
      <alignment horizontal="justify" vertical="center"/>
    </xf>
    <xf numFmtId="0" fontId="9" fillId="12" borderId="1" xfId="0" applyFont="1" applyFill="1" applyBorder="1" applyAlignment="1">
      <alignment horizontal="justify" vertical="center"/>
    </xf>
    <xf numFmtId="0" fontId="9" fillId="12" borderId="7" xfId="0" applyFont="1" applyFill="1" applyBorder="1" applyAlignment="1">
      <alignment horizontal="justify" vertical="center"/>
    </xf>
    <xf numFmtId="0" fontId="18" fillId="0" borderId="79" xfId="0" applyFont="1" applyBorder="1" applyAlignment="1">
      <alignment horizontal="justify" vertical="center"/>
    </xf>
    <xf numFmtId="0" fontId="18" fillId="0" borderId="6" xfId="0" applyFont="1" applyBorder="1" applyAlignment="1">
      <alignment horizontal="justify" vertical="center"/>
    </xf>
    <xf numFmtId="0" fontId="18" fillId="0" borderId="17" xfId="0" applyFont="1" applyBorder="1" applyAlignment="1">
      <alignment horizontal="justify" vertical="center"/>
    </xf>
    <xf numFmtId="0" fontId="18" fillId="0" borderId="1" xfId="0" applyFont="1" applyBorder="1" applyAlignment="1">
      <alignment horizontal="justify" vertical="center"/>
    </xf>
    <xf numFmtId="179" fontId="9" fillId="12" borderId="17" xfId="0" applyNumberFormat="1" applyFont="1" applyFill="1" applyBorder="1" applyAlignment="1">
      <alignment horizontal="justify" vertical="center"/>
    </xf>
    <xf numFmtId="179" fontId="9" fillId="12" borderId="18" xfId="0" applyNumberFormat="1" applyFont="1" applyFill="1" applyBorder="1" applyAlignment="1">
      <alignment horizontal="justify" vertical="center"/>
    </xf>
    <xf numFmtId="179" fontId="9" fillId="12" borderId="1" xfId="0" applyNumberFormat="1" applyFont="1" applyFill="1" applyBorder="1" applyAlignment="1">
      <alignment horizontal="justify" vertical="center"/>
    </xf>
    <xf numFmtId="179" fontId="9" fillId="12" borderId="39" xfId="0" applyNumberFormat="1" applyFont="1" applyFill="1" applyBorder="1" applyAlignment="1">
      <alignment horizontal="justify" vertical="center"/>
    </xf>
    <xf numFmtId="0" fontId="9" fillId="0" borderId="0" xfId="0" applyFont="1" applyAlignment="1">
      <alignment horizontal="justify" vertical="center"/>
    </xf>
    <xf numFmtId="0" fontId="11" fillId="0" borderId="0" xfId="0" applyFont="1" applyAlignment="1">
      <alignment horizontal="right" vertical="center"/>
    </xf>
    <xf numFmtId="0" fontId="11" fillId="8" borderId="0" xfId="0" applyFont="1" applyFill="1" applyAlignment="1">
      <alignment horizontal="center" vertical="center"/>
    </xf>
    <xf numFmtId="0" fontId="18" fillId="0" borderId="22" xfId="0" applyFont="1" applyBorder="1" applyAlignment="1">
      <alignment horizontal="justify" vertical="center"/>
    </xf>
    <xf numFmtId="0" fontId="18" fillId="0" borderId="28" xfId="0" applyFont="1" applyBorder="1" applyAlignment="1">
      <alignment horizontal="justify" vertical="center"/>
    </xf>
    <xf numFmtId="0" fontId="18" fillId="0" borderId="1" xfId="0" applyFont="1" applyBorder="1" applyAlignment="1">
      <alignment horizontal="center" vertical="center"/>
    </xf>
    <xf numFmtId="0" fontId="27" fillId="0" borderId="17" xfId="0" applyFont="1" applyBorder="1" applyAlignment="1">
      <alignment horizontal="left" vertical="center"/>
    </xf>
    <xf numFmtId="0" fontId="12" fillId="3" borderId="0" xfId="0" applyFont="1" applyFill="1" applyBorder="1" applyAlignment="1">
      <alignment wrapText="1"/>
    </xf>
    <xf numFmtId="0" fontId="18" fillId="0" borderId="10" xfId="0" applyFont="1" applyBorder="1" applyAlignment="1">
      <alignment vertical="center"/>
    </xf>
    <xf numFmtId="0" fontId="9" fillId="12" borderId="0" xfId="0" applyFont="1" applyFill="1" applyBorder="1" applyAlignment="1">
      <alignment horizontal="right" vertical="center"/>
    </xf>
    <xf numFmtId="0" fontId="9" fillId="12" borderId="16" xfId="0" applyFont="1" applyFill="1" applyBorder="1" applyAlignment="1">
      <alignment vertical="center"/>
    </xf>
    <xf numFmtId="0" fontId="12" fillId="3" borderId="0" xfId="0" applyFont="1" applyFill="1" applyBorder="1" applyAlignment="1"/>
    <xf numFmtId="0" fontId="9" fillId="12" borderId="20" xfId="0" applyNumberFormat="1" applyFont="1" applyFill="1" applyBorder="1" applyAlignment="1">
      <alignment vertical="center"/>
    </xf>
    <xf numFmtId="0" fontId="13" fillId="0" borderId="0" xfId="0" applyFont="1" applyAlignment="1">
      <alignment vertical="center" wrapText="1"/>
    </xf>
    <xf numFmtId="0" fontId="11" fillId="0" borderId="0" xfId="0" applyFont="1" applyAlignment="1">
      <alignment horizontal="center" vertical="center"/>
    </xf>
    <xf numFmtId="0" fontId="9" fillId="0" borderId="0" xfId="0" applyFont="1" applyAlignment="1"/>
    <xf numFmtId="0" fontId="12" fillId="3" borderId="0" xfId="0" applyFont="1" applyFill="1" applyAlignment="1"/>
    <xf numFmtId="0" fontId="9" fillId="0" borderId="24" xfId="0" applyFont="1" applyBorder="1" applyAlignment="1">
      <alignment horizontal="left" vertical="center" wrapText="1"/>
    </xf>
    <xf numFmtId="0" fontId="9" fillId="0" borderId="10" xfId="0" applyFont="1" applyBorder="1" applyAlignment="1">
      <alignment horizontal="left" vertical="center" wrapText="1"/>
    </xf>
    <xf numFmtId="0" fontId="9" fillId="0" borderId="46" xfId="0" applyFont="1" applyBorder="1" applyAlignment="1">
      <alignment horizontal="left" vertical="center" wrapText="1"/>
    </xf>
    <xf numFmtId="0" fontId="9" fillId="0" borderId="9" xfId="0" applyFont="1" applyBorder="1" applyAlignment="1">
      <alignment vertical="top" wrapText="1"/>
    </xf>
    <xf numFmtId="0" fontId="9" fillId="0" borderId="10" xfId="0" applyFont="1" applyBorder="1" applyAlignment="1">
      <alignment vertical="top" wrapText="1"/>
    </xf>
    <xf numFmtId="0" fontId="0" fillId="0" borderId="10" xfId="0" applyBorder="1" applyAlignment="1">
      <alignment vertical="top" wrapText="1"/>
    </xf>
    <xf numFmtId="0" fontId="0" fillId="0" borderId="42" xfId="0" applyBorder="1" applyAlignment="1">
      <alignment vertical="top" wrapText="1"/>
    </xf>
    <xf numFmtId="0" fontId="0" fillId="0" borderId="9" xfId="0" applyBorder="1" applyAlignment="1">
      <alignment vertical="top" wrapText="1"/>
    </xf>
    <xf numFmtId="0" fontId="12" fillId="10" borderId="0" xfId="0" applyFont="1" applyFill="1" applyBorder="1" applyAlignment="1">
      <alignment horizontal="center" vertical="center" wrapText="1"/>
    </xf>
    <xf numFmtId="0" fontId="12" fillId="10" borderId="82" xfId="0" applyFont="1" applyFill="1" applyBorder="1" applyAlignment="1">
      <alignment vertical="center"/>
    </xf>
    <xf numFmtId="0" fontId="9" fillId="0" borderId="55"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28" xfId="0" applyFont="1" applyBorder="1" applyAlignment="1">
      <alignment horizontal="left" vertical="center" wrapText="1"/>
    </xf>
    <xf numFmtId="0" fontId="9" fillId="0" borderId="7" xfId="0" applyFont="1" applyBorder="1" applyAlignment="1">
      <alignment horizontal="left" vertical="center" wrapText="1"/>
    </xf>
    <xf numFmtId="0" fontId="9" fillId="8" borderId="2" xfId="0" applyFont="1" applyFill="1" applyBorder="1" applyAlignment="1">
      <alignment vertical="center"/>
    </xf>
    <xf numFmtId="0" fontId="9" fillId="8" borderId="0" xfId="0" applyFont="1" applyFill="1" applyBorder="1" applyAlignment="1">
      <alignment vertical="center"/>
    </xf>
    <xf numFmtId="0" fontId="9" fillId="8" borderId="12" xfId="0" applyFont="1" applyFill="1" applyBorder="1" applyAlignment="1">
      <alignment vertical="center"/>
    </xf>
    <xf numFmtId="0" fontId="9" fillId="8" borderId="6" xfId="0" applyFont="1" applyFill="1" applyBorder="1" applyAlignment="1">
      <alignment vertical="center"/>
    </xf>
    <xf numFmtId="0" fontId="9" fillId="8" borderId="1" xfId="0" applyFont="1" applyFill="1" applyBorder="1" applyAlignment="1">
      <alignment vertical="center"/>
    </xf>
    <xf numFmtId="0" fontId="9" fillId="8" borderId="39" xfId="0" applyFont="1" applyFill="1" applyBorder="1" applyAlignment="1">
      <alignment vertical="center"/>
    </xf>
    <xf numFmtId="0" fontId="9" fillId="0" borderId="55"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11" xfId="0" applyFont="1" applyBorder="1" applyAlignment="1">
      <alignment vertical="center" wrapText="1"/>
    </xf>
    <xf numFmtId="0" fontId="9" fillId="0" borderId="0" xfId="0" applyFont="1" applyBorder="1" applyAlignment="1">
      <alignment vertical="center" wrapText="1"/>
    </xf>
    <xf numFmtId="0" fontId="9" fillId="0" borderId="5" xfId="0" applyFont="1" applyBorder="1" applyAlignment="1">
      <alignment vertical="center" wrapText="1"/>
    </xf>
    <xf numFmtId="0" fontId="9" fillId="0" borderId="28" xfId="0" applyFont="1" applyBorder="1" applyAlignment="1">
      <alignment vertical="center" wrapText="1"/>
    </xf>
    <xf numFmtId="0" fontId="9" fillId="0" borderId="1" xfId="0" applyFont="1" applyBorder="1" applyAlignment="1">
      <alignment vertical="center" wrapText="1"/>
    </xf>
    <xf numFmtId="0" fontId="9" fillId="0" borderId="7" xfId="0" applyFont="1" applyBorder="1" applyAlignment="1">
      <alignment vertical="center" wrapText="1"/>
    </xf>
    <xf numFmtId="179" fontId="9" fillId="6" borderId="49" xfId="0" applyNumberFormat="1" applyFont="1" applyFill="1" applyBorder="1" applyAlignment="1">
      <alignment horizontal="left" vertical="center" wrapText="1"/>
    </xf>
    <xf numFmtId="179" fontId="9" fillId="6" borderId="3" xfId="0" applyNumberFormat="1" applyFont="1" applyFill="1" applyBorder="1" applyAlignment="1">
      <alignment horizontal="left" vertical="center" wrapText="1"/>
    </xf>
    <xf numFmtId="179" fontId="9" fillId="6" borderId="81" xfId="0" applyNumberFormat="1" applyFont="1" applyFill="1" applyBorder="1" applyAlignment="1">
      <alignment horizontal="left" vertical="center" wrapText="1"/>
    </xf>
    <xf numFmtId="179" fontId="9" fillId="6" borderId="6" xfId="0" applyNumberFormat="1" applyFont="1" applyFill="1" applyBorder="1" applyAlignment="1">
      <alignment horizontal="left" vertical="center" wrapText="1"/>
    </xf>
    <xf numFmtId="179" fontId="9" fillId="6" borderId="1" xfId="0" applyNumberFormat="1" applyFont="1" applyFill="1" applyBorder="1" applyAlignment="1">
      <alignment horizontal="left" vertical="center" wrapText="1"/>
    </xf>
    <xf numFmtId="179" fontId="9" fillId="6" borderId="39" xfId="0" applyNumberFormat="1" applyFont="1" applyFill="1" applyBorder="1" applyAlignment="1">
      <alignment horizontal="left" vertical="center" wrapText="1"/>
    </xf>
    <xf numFmtId="0" fontId="9" fillId="0" borderId="54" xfId="0" applyFont="1" applyBorder="1" applyAlignment="1">
      <alignment horizontal="left" vertical="center" wrapText="1"/>
    </xf>
    <xf numFmtId="0" fontId="9" fillId="0" borderId="53" xfId="0" applyFont="1" applyBorder="1" applyAlignment="1">
      <alignment horizontal="left" vertical="center" wrapText="1"/>
    </xf>
    <xf numFmtId="0" fontId="9" fillId="0" borderId="43" xfId="0" applyFont="1" applyBorder="1" applyAlignment="1">
      <alignment horizontal="left" vertical="center" wrapText="1"/>
    </xf>
    <xf numFmtId="0" fontId="9" fillId="0" borderId="52" xfId="0" applyFont="1" applyBorder="1" applyAlignment="1">
      <alignment vertical="top" wrapText="1"/>
    </xf>
    <xf numFmtId="0" fontId="9" fillId="0" borderId="53" xfId="0" applyFont="1" applyBorder="1" applyAlignment="1">
      <alignment vertical="top" wrapText="1"/>
    </xf>
    <xf numFmtId="0" fontId="0" fillId="0" borderId="53" xfId="0" applyBorder="1" applyAlignment="1">
      <alignment vertical="top" wrapText="1"/>
    </xf>
    <xf numFmtId="0" fontId="0" fillId="0" borderId="58" xfId="0" applyBorder="1" applyAlignment="1">
      <alignment vertical="top"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51" xfId="0" applyFont="1" applyBorder="1" applyAlignment="1">
      <alignment horizontal="left" vertical="center" wrapText="1"/>
    </xf>
    <xf numFmtId="179" fontId="9" fillId="6" borderId="50" xfId="0" applyNumberFormat="1" applyFont="1" applyFill="1" applyBorder="1" applyAlignment="1">
      <alignment horizontal="left" vertical="center" wrapText="1"/>
    </xf>
    <xf numFmtId="179" fontId="9" fillId="6" borderId="14" xfId="0" applyNumberFormat="1" applyFont="1" applyFill="1" applyBorder="1" applyAlignment="1">
      <alignment horizontal="left" vertical="center" wrapText="1"/>
    </xf>
    <xf numFmtId="179" fontId="9" fillId="6" borderId="15" xfId="0" applyNumberFormat="1" applyFont="1" applyFill="1" applyBorder="1" applyAlignment="1">
      <alignment horizontal="left" vertical="center" wrapText="1"/>
    </xf>
    <xf numFmtId="0" fontId="9" fillId="0" borderId="2" xfId="0" applyFont="1" applyBorder="1" applyAlignment="1">
      <alignment vertical="center"/>
    </xf>
    <xf numFmtId="0" fontId="9" fillId="0" borderId="49" xfId="0" applyFont="1" applyBorder="1" applyAlignment="1">
      <alignment vertical="center" wrapText="1"/>
    </xf>
    <xf numFmtId="0" fontId="0" fillId="0" borderId="3" xfId="0" applyBorder="1" applyAlignment="1">
      <alignment vertical="center" wrapText="1"/>
    </xf>
    <xf numFmtId="0" fontId="9" fillId="0" borderId="6" xfId="0" applyFont="1" applyBorder="1" applyAlignment="1">
      <alignment vertical="center" wrapText="1"/>
    </xf>
    <xf numFmtId="0" fontId="0" fillId="0" borderId="1" xfId="0" applyBorder="1" applyAlignment="1">
      <alignment vertical="center" wrapText="1"/>
    </xf>
    <xf numFmtId="0" fontId="0" fillId="0" borderId="81" xfId="0" applyBorder="1" applyAlignment="1">
      <alignment vertical="center" wrapText="1"/>
    </xf>
    <xf numFmtId="0" fontId="0" fillId="0" borderId="39" xfId="0" applyBorder="1" applyAlignment="1">
      <alignment vertical="center" wrapText="1"/>
    </xf>
    <xf numFmtId="0" fontId="9" fillId="0" borderId="49" xfId="0" applyFont="1" applyBorder="1" applyAlignment="1">
      <alignment horizontal="left" vertical="center" wrapText="1"/>
    </xf>
    <xf numFmtId="0" fontId="9" fillId="0" borderId="6" xfId="0" applyFont="1" applyBorder="1" applyAlignment="1">
      <alignment horizontal="left" vertical="center" wrapText="1"/>
    </xf>
    <xf numFmtId="0" fontId="12" fillId="8" borderId="0" xfId="0" applyFont="1" applyFill="1" applyBorder="1">
      <alignment vertical="center"/>
    </xf>
    <xf numFmtId="0" fontId="9" fillId="0" borderId="80" xfId="0" applyFont="1" applyBorder="1" applyAlignment="1">
      <alignment vertical="center"/>
    </xf>
    <xf numFmtId="0" fontId="37" fillId="0" borderId="16" xfId="0" applyFont="1" applyBorder="1" applyAlignment="1">
      <alignment vertical="center" wrapText="1"/>
    </xf>
    <xf numFmtId="0" fontId="37" fillId="0" borderId="36" xfId="0" applyFont="1" applyBorder="1" applyAlignment="1">
      <alignment vertical="center" wrapText="1"/>
    </xf>
    <xf numFmtId="0" fontId="37" fillId="0" borderId="0" xfId="0" applyFont="1" applyBorder="1" applyAlignment="1">
      <alignment vertical="center" wrapText="1"/>
    </xf>
    <xf numFmtId="0" fontId="37" fillId="0" borderId="12" xfId="0" applyFont="1" applyBorder="1" applyAlignment="1">
      <alignment vertical="center" wrapText="1"/>
    </xf>
    <xf numFmtId="0" fontId="37" fillId="0" borderId="19" xfId="0" applyFont="1" applyBorder="1" applyAlignment="1">
      <alignment vertical="center" wrapText="1"/>
    </xf>
    <xf numFmtId="0" fontId="37" fillId="0" borderId="38" xfId="0" applyFont="1" applyBorder="1" applyAlignment="1">
      <alignment vertical="center" wrapText="1"/>
    </xf>
  </cellXfs>
  <cellStyles count="6">
    <cellStyle name="桁区切り" xfId="1" builtinId="6"/>
    <cellStyle name="標準" xfId="0" builtinId="0"/>
    <cellStyle name="標準_★様式の改善点" xfId="2" xr:uid="{00000000-0005-0000-0000-000002000000}"/>
    <cellStyle name="標準_Sheet2" xfId="3" xr:uid="{00000000-0005-0000-0000-000003000000}"/>
    <cellStyle name="標準_技術士・ＲＣＣＭ部門" xfId="4" xr:uid="{00000000-0005-0000-0000-000004000000}"/>
    <cellStyle name="標準_表紙１" xfId="5" xr:uid="{00000000-0005-0000-0000-000005000000}"/>
  </cellStyles>
  <dxfs count="38">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border>
        <top style="thin">
          <color indexed="9"/>
        </top>
      </border>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10"/>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ndense val="0"/>
        <extend val="0"/>
        <color indexed="9"/>
      </font>
      <fill>
        <patternFill>
          <bgColor indexed="9"/>
        </patternFill>
      </fill>
    </dxf>
    <dxf>
      <font>
        <condense val="0"/>
        <extend val="0"/>
        <color indexed="23"/>
      </font>
      <fill>
        <patternFill>
          <bgColor indexed="23"/>
        </patternFill>
      </fill>
    </dxf>
    <dxf>
      <font>
        <condense val="0"/>
        <extend val="0"/>
        <color auto="1"/>
      </font>
      <fill>
        <patternFill>
          <bgColor indexed="23"/>
        </patternFill>
      </fill>
    </dxf>
    <dxf>
      <font>
        <condense val="0"/>
        <extend val="0"/>
        <color indexed="23"/>
      </font>
      <fill>
        <patternFill>
          <bgColor indexed="23"/>
        </patternFill>
      </fill>
    </dxf>
    <dxf>
      <font>
        <color auto="1"/>
      </font>
      <fill>
        <patternFill>
          <bgColor indexed="22"/>
        </patternFill>
      </fill>
    </dxf>
    <dxf>
      <fill>
        <patternFill>
          <bgColor theme="0" tint="-0.34998626667073579"/>
        </patternFill>
      </fill>
    </dxf>
    <dxf>
      <font>
        <condense val="0"/>
        <extend val="0"/>
        <color indexed="10"/>
      </font>
    </dxf>
    <dxf>
      <font>
        <color auto="1"/>
      </font>
      <fill>
        <patternFill>
          <bgColor indexed="22"/>
        </patternFill>
      </fill>
    </dxf>
    <dxf>
      <font>
        <color auto="1"/>
      </font>
    </dxf>
    <dxf>
      <font>
        <condense val="0"/>
        <extend val="0"/>
        <color indexed="10"/>
      </font>
    </dxf>
    <dxf>
      <font>
        <condense val="0"/>
        <extend val="0"/>
        <color indexed="10"/>
      </font>
      <fill>
        <patternFill>
          <bgColor indexed="22"/>
        </patternFill>
      </fill>
    </dxf>
    <dxf>
      <font>
        <condense val="0"/>
        <extend val="0"/>
        <color indexed="10"/>
      </font>
      <fill>
        <patternFill>
          <bgColor indexed="22"/>
        </patternFill>
      </fill>
    </dxf>
    <dxf>
      <font>
        <condense val="0"/>
        <extend val="0"/>
        <color indexed="10"/>
      </font>
      <fill>
        <patternFill>
          <bgColor indexed="22"/>
        </patternFill>
      </fill>
    </dxf>
    <dxf>
      <font>
        <condense val="0"/>
        <extend val="0"/>
        <color indexed="10"/>
      </font>
      <fill>
        <patternFill>
          <bgColor indexed="22"/>
        </patternFill>
      </fill>
    </dxf>
    <dxf>
      <font>
        <condense val="0"/>
        <extend val="0"/>
        <color indexed="9"/>
      </font>
      <fill>
        <patternFill>
          <bgColor indexed="9"/>
        </patternFill>
      </fill>
    </dxf>
    <dxf>
      <font>
        <b/>
        <i val="0"/>
        <strike val="0"/>
        <condense val="0"/>
        <extend val="0"/>
        <color indexed="12"/>
      </font>
    </dxf>
    <dxf>
      <font>
        <b/>
        <i val="0"/>
        <strike val="0"/>
        <condense val="0"/>
        <extend val="0"/>
        <color indexed="12"/>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patternType="none">
          <bgColor indexed="65"/>
        </patternFill>
      </fill>
    </dxf>
    <dxf>
      <font>
        <condense val="0"/>
        <extend val="0"/>
        <color indexed="10"/>
      </font>
    </dxf>
    <dxf>
      <font>
        <condense val="0"/>
        <extend val="0"/>
        <color indexed="10"/>
      </font>
      <fill>
        <patternFill>
          <bgColor indexed="22"/>
        </patternFill>
      </fill>
    </dxf>
    <dxf>
      <font>
        <condense val="0"/>
        <extend val="0"/>
        <color indexed="9"/>
      </font>
      <fill>
        <patternFill patternType="none">
          <bgColor indexed="65"/>
        </patternFill>
      </fill>
      <border>
        <bottom/>
      </border>
    </dxf>
    <dxf>
      <font>
        <condense val="0"/>
        <extend val="0"/>
        <color indexed="9"/>
      </font>
      <fill>
        <patternFill patternType="none">
          <bgColor indexed="65"/>
        </patternFill>
      </fill>
      <border>
        <top/>
      </border>
    </dxf>
  </dxfs>
  <tableStyles count="0" defaultTableStyle="TableStyleMedium2" defaultPivotStyle="PivotStyleLight16"/>
  <colors>
    <mruColors>
      <color rgb="FFFFFF99"/>
      <color rgb="FF3333FF"/>
      <color rgb="FFFFCCFF"/>
      <color rgb="FFFFCCCC"/>
      <color rgb="FFFFCC99"/>
      <color rgb="FFFFCC66"/>
      <color rgb="FFCCFFCC"/>
      <color rgb="FFCCFFFF"/>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28575</xdr:rowOff>
    </xdr:from>
    <xdr:to>
      <xdr:col>12</xdr:col>
      <xdr:colOff>60325</xdr:colOff>
      <xdr:row>4</xdr:row>
      <xdr:rowOff>161925</xdr:rowOff>
    </xdr:to>
    <xdr:sp macro="" textlink="">
      <xdr:nvSpPr>
        <xdr:cNvPr id="16" name="Text Box 104">
          <a:extLst>
            <a:ext uri="{FF2B5EF4-FFF2-40B4-BE49-F238E27FC236}">
              <a16:creationId xmlns:a16="http://schemas.microsoft.com/office/drawing/2014/main" id="{00000000-0008-0000-0000-000010000000}"/>
            </a:ext>
          </a:extLst>
        </xdr:cNvPr>
        <xdr:cNvSpPr txBox="1">
          <a:spLocks noChangeArrowheads="1"/>
        </xdr:cNvSpPr>
      </xdr:nvSpPr>
      <xdr:spPr bwMode="auto">
        <a:xfrm>
          <a:off x="76200" y="28575"/>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76</xdr:col>
      <xdr:colOff>85725</xdr:colOff>
      <xdr:row>5</xdr:row>
      <xdr:rowOff>63501</xdr:rowOff>
    </xdr:from>
    <xdr:to>
      <xdr:col>97</xdr:col>
      <xdr:colOff>9525</xdr:colOff>
      <xdr:row>18</xdr:row>
      <xdr:rowOff>209551</xdr:rowOff>
    </xdr:to>
    <xdr:sp macro="" textlink="">
      <xdr:nvSpPr>
        <xdr:cNvPr id="17" name="Text Box 21">
          <a:extLst>
            <a:ext uri="{FF2B5EF4-FFF2-40B4-BE49-F238E27FC236}">
              <a16:creationId xmlns:a16="http://schemas.microsoft.com/office/drawing/2014/main" id="{00000000-0008-0000-0000-000011000000}"/>
            </a:ext>
          </a:extLst>
        </xdr:cNvPr>
        <xdr:cNvSpPr txBox="1">
          <a:spLocks noChangeArrowheads="1"/>
        </xdr:cNvSpPr>
      </xdr:nvSpPr>
      <xdr:spPr bwMode="auto">
        <a:xfrm>
          <a:off x="15220950" y="1158876"/>
          <a:ext cx="4124325" cy="35560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76</xdr:col>
      <xdr:colOff>171451</xdr:colOff>
      <xdr:row>0</xdr:row>
      <xdr:rowOff>0</xdr:rowOff>
    </xdr:from>
    <xdr:to>
      <xdr:col>88</xdr:col>
      <xdr:colOff>41276</xdr:colOff>
      <xdr:row>4</xdr:row>
      <xdr:rowOff>133350</xdr:rowOff>
    </xdr:to>
    <xdr:sp macro="" textlink="">
      <xdr:nvSpPr>
        <xdr:cNvPr id="18" name="Text Box 104">
          <a:extLst>
            <a:ext uri="{FF2B5EF4-FFF2-40B4-BE49-F238E27FC236}">
              <a16:creationId xmlns:a16="http://schemas.microsoft.com/office/drawing/2014/main" id="{00000000-0008-0000-0000-000012000000}"/>
            </a:ext>
          </a:extLst>
        </xdr:cNvPr>
        <xdr:cNvSpPr txBox="1">
          <a:spLocks noChangeArrowheads="1"/>
        </xdr:cNvSpPr>
      </xdr:nvSpPr>
      <xdr:spPr bwMode="auto">
        <a:xfrm>
          <a:off x="15306676" y="0"/>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0</xdr:col>
      <xdr:colOff>0</xdr:colOff>
      <xdr:row>5</xdr:row>
      <xdr:rowOff>66675</xdr:rowOff>
    </xdr:from>
    <xdr:to>
      <xdr:col>22</xdr:col>
      <xdr:colOff>103188</xdr:colOff>
      <xdr:row>9</xdr:row>
      <xdr:rowOff>12700</xdr:rowOff>
    </xdr:to>
    <xdr:sp macro="" textlink="">
      <xdr:nvSpPr>
        <xdr:cNvPr id="19" name="Text Box 21">
          <a:extLst>
            <a:ext uri="{FF2B5EF4-FFF2-40B4-BE49-F238E27FC236}">
              <a16:creationId xmlns:a16="http://schemas.microsoft.com/office/drawing/2014/main" id="{00000000-0008-0000-0000-000013000000}"/>
            </a:ext>
          </a:extLst>
        </xdr:cNvPr>
        <xdr:cNvSpPr txBox="1">
          <a:spLocks noChangeArrowheads="1"/>
        </xdr:cNvSpPr>
      </xdr:nvSpPr>
      <xdr:spPr bwMode="auto">
        <a:xfrm>
          <a:off x="0" y="1162050"/>
          <a:ext cx="4294188" cy="936625"/>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3333FF"/>
              </a:solidFill>
              <a:latin typeface="HGｺﾞｼｯｸE"/>
              <a:ea typeface="HGｺﾞｼｯｸE"/>
            </a:rPr>
            <a:t>発注者</a:t>
          </a:r>
          <a:r>
            <a:rPr lang="en-US" altLang="ja-JP" sz="1400" b="1" i="0" u="none" strike="noStrike" baseline="0">
              <a:solidFill>
                <a:srgbClr val="3333FF"/>
              </a:solidFill>
              <a:latin typeface="HGｺﾞｼｯｸE"/>
              <a:ea typeface="HGｺﾞｼｯｸE"/>
            </a:rPr>
            <a:t>【</a:t>
          </a:r>
          <a:r>
            <a:rPr lang="ja-JP" altLang="en-US" sz="1400" b="1" i="0" u="none" strike="noStrike" baseline="0">
              <a:solidFill>
                <a:srgbClr val="3333FF"/>
              </a:solidFill>
              <a:latin typeface="HGｺﾞｼｯｸE"/>
              <a:ea typeface="HGｺﾞｼｯｸE"/>
            </a:rPr>
            <a:t>注意</a:t>
          </a:r>
          <a:r>
            <a:rPr lang="en-US" altLang="ja-JP" sz="1400" b="1" i="0" u="none" strike="noStrike" baseline="0">
              <a:solidFill>
                <a:srgbClr val="3333FF"/>
              </a:solidFill>
              <a:latin typeface="HGｺﾞｼｯｸE"/>
              <a:ea typeface="HGｺﾞｼｯｸE"/>
            </a:rPr>
            <a:t>】</a:t>
          </a:r>
        </a:p>
        <a:p>
          <a:pPr algn="l" rtl="0">
            <a:lnSpc>
              <a:spcPts val="1700"/>
            </a:lnSpc>
            <a:defRPr sz="1000"/>
          </a:pPr>
          <a:r>
            <a:rPr lang="ja-JP" altLang="en-US" sz="1400" b="1" i="0" u="none" strike="noStrike" baseline="0">
              <a:solidFill>
                <a:sysClr val="windowText" lastClr="000000"/>
              </a:solidFill>
              <a:latin typeface="HGｺﾞｼｯｸE"/>
              <a:ea typeface="HGｺﾞｼｯｸE"/>
            </a:rPr>
            <a:t>必ず最初に提出書類一覧表の</a:t>
          </a:r>
          <a:r>
            <a:rPr lang="ja-JP" altLang="en-US" sz="1400" b="1" i="0" u="sng" strike="noStrike" baseline="0">
              <a:solidFill>
                <a:srgbClr val="3333FF"/>
              </a:solidFill>
              <a:latin typeface="HGｺﾞｼｯｸE"/>
              <a:ea typeface="HGｺﾞｼｯｸE"/>
            </a:rPr>
            <a:t>入札参加資格審査・総合評価、評価項目</a:t>
          </a:r>
          <a:r>
            <a:rPr lang="ja-JP" altLang="en-US" sz="1400" b="1" i="0" u="none" strike="noStrike" baseline="0">
              <a:solidFill>
                <a:sysClr val="windowText" lastClr="000000"/>
              </a:solidFill>
              <a:latin typeface="HGｺﾞｼｯｸE"/>
              <a:ea typeface="HGｺﾞｼｯｸE"/>
            </a:rPr>
            <a:t>の欄を選択し、</a:t>
          </a:r>
        </a:p>
        <a:p>
          <a:pPr algn="l" rtl="0">
            <a:lnSpc>
              <a:spcPts val="1700"/>
            </a:lnSpc>
            <a:defRPr sz="1000"/>
          </a:pPr>
          <a:r>
            <a:rPr lang="ja-JP" altLang="en-US" sz="1400" b="1" i="0" u="sng" strike="noStrike" baseline="0">
              <a:solidFill>
                <a:srgbClr val="3333FF"/>
              </a:solidFill>
              <a:latin typeface="HGｺﾞｼｯｸE"/>
              <a:ea typeface="HGｺﾞｼｯｸE"/>
            </a:rPr>
            <a:t>様式１号</a:t>
          </a:r>
          <a:r>
            <a:rPr lang="ja-JP" altLang="en-US" sz="1400" b="1" i="0" u="none" strike="noStrike" baseline="0">
              <a:solidFill>
                <a:sysClr val="windowText" lastClr="000000"/>
              </a:solidFill>
              <a:latin typeface="HGｺﾞｼｯｸE"/>
              <a:ea typeface="HGｺﾞｼｯｸE"/>
            </a:rPr>
            <a:t>から入力して下さい</a:t>
          </a:r>
          <a:r>
            <a:rPr lang="ja-JP" altLang="en-US" sz="1400" b="1" i="0" u="none" strike="noStrike" baseline="0">
              <a:solidFill>
                <a:sysClr val="windowText" lastClr="000000"/>
              </a:solidFill>
              <a:latin typeface="ＭＳ Ｐゴシック"/>
              <a:ea typeface="ＭＳ Ｐゴシック"/>
            </a:rPr>
            <a:t>。</a:t>
          </a:r>
          <a:endParaRPr lang="en-US" altLang="ja-JP" sz="1400" b="1" i="0" u="none" strike="noStrike" baseline="0">
            <a:solidFill>
              <a:sysClr val="windowText" lastClr="000000"/>
            </a:solidFill>
            <a:latin typeface="ＭＳ Ｐゴシック"/>
            <a:ea typeface="ＭＳ Ｐゴシック"/>
          </a:endParaRPr>
        </a:p>
      </xdr:txBody>
    </xdr:sp>
    <xdr:clientData fPrintsWithSheet="0"/>
  </xdr:twoCellAnchor>
  <xdr:twoCellAnchor>
    <xdr:from>
      <xdr:col>0</xdr:col>
      <xdr:colOff>28575</xdr:colOff>
      <xdr:row>9</xdr:row>
      <xdr:rowOff>54041</xdr:rowOff>
    </xdr:from>
    <xdr:to>
      <xdr:col>22</xdr:col>
      <xdr:colOff>142874</xdr:colOff>
      <xdr:row>22</xdr:row>
      <xdr:rowOff>217554</xdr:rowOff>
    </xdr:to>
    <xdr:sp macro="" textlink="">
      <xdr:nvSpPr>
        <xdr:cNvPr id="20" name="Text Box 21">
          <a:extLst>
            <a:ext uri="{FF2B5EF4-FFF2-40B4-BE49-F238E27FC236}">
              <a16:creationId xmlns:a16="http://schemas.microsoft.com/office/drawing/2014/main" id="{00000000-0008-0000-0000-000014000000}"/>
            </a:ext>
          </a:extLst>
        </xdr:cNvPr>
        <xdr:cNvSpPr txBox="1">
          <a:spLocks noChangeArrowheads="1"/>
        </xdr:cNvSpPr>
      </xdr:nvSpPr>
      <xdr:spPr bwMode="auto">
        <a:xfrm>
          <a:off x="28575" y="2140016"/>
          <a:ext cx="4305299" cy="3382963"/>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発注者</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注意</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黄色のセルに入力して下さい。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水色のセルは、リストから選択して入力して下さい。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間違っている場合は直接入力して下さい。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58</xdr:col>
      <xdr:colOff>150812</xdr:colOff>
      <xdr:row>9</xdr:row>
      <xdr:rowOff>82551</xdr:rowOff>
    </xdr:from>
    <xdr:to>
      <xdr:col>82</xdr:col>
      <xdr:colOff>7937</xdr:colOff>
      <xdr:row>16</xdr:row>
      <xdr:rowOff>152401</xdr:rowOff>
    </xdr:to>
    <xdr:sp macro="" textlink="">
      <xdr:nvSpPr>
        <xdr:cNvPr id="26" name="Text Box 21">
          <a:extLst>
            <a:ext uri="{FF2B5EF4-FFF2-40B4-BE49-F238E27FC236}">
              <a16:creationId xmlns:a16="http://schemas.microsoft.com/office/drawing/2014/main" id="{00000000-0008-0000-0100-00001A000000}"/>
            </a:ext>
          </a:extLst>
        </xdr:cNvPr>
        <xdr:cNvSpPr txBox="1">
          <a:spLocks noChangeArrowheads="1"/>
        </xdr:cNvSpPr>
      </xdr:nvSpPr>
      <xdr:spPr bwMode="auto">
        <a:xfrm>
          <a:off x="11199812" y="1797051"/>
          <a:ext cx="4429125" cy="140335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59</xdr:col>
      <xdr:colOff>26988</xdr:colOff>
      <xdr:row>0</xdr:row>
      <xdr:rowOff>0</xdr:rowOff>
    </xdr:from>
    <xdr:to>
      <xdr:col>71</xdr:col>
      <xdr:colOff>11113</xdr:colOff>
      <xdr:row>5</xdr:row>
      <xdr:rowOff>28575</xdr:rowOff>
    </xdr:to>
    <xdr:sp macro="" textlink="">
      <xdr:nvSpPr>
        <xdr:cNvPr id="27" name="Text Box 104">
          <a:extLst>
            <a:ext uri="{FF2B5EF4-FFF2-40B4-BE49-F238E27FC236}">
              <a16:creationId xmlns:a16="http://schemas.microsoft.com/office/drawing/2014/main" id="{00000000-0008-0000-0100-00001B000000}"/>
            </a:ext>
          </a:extLst>
        </xdr:cNvPr>
        <xdr:cNvSpPr txBox="1">
          <a:spLocks noChangeArrowheads="1"/>
        </xdr:cNvSpPr>
      </xdr:nvSpPr>
      <xdr:spPr bwMode="auto">
        <a:xfrm>
          <a:off x="11266488" y="0"/>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59</xdr:col>
      <xdr:colOff>19050</xdr:colOff>
      <xdr:row>6</xdr:row>
      <xdr:rowOff>0</xdr:rowOff>
    </xdr:from>
    <xdr:to>
      <xdr:col>82</xdr:col>
      <xdr:colOff>21867</xdr:colOff>
      <xdr:row>8</xdr:row>
      <xdr:rowOff>79888</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bwMode="auto">
        <a:xfrm>
          <a:off x="11258550" y="1143000"/>
          <a:ext cx="4384317" cy="460888"/>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FF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rgbClr val="FF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rgbClr val="FF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rgbClr val="FF0000"/>
            </a:solidFill>
            <a:effectLst/>
            <a:uLnTx/>
            <a:uFillTx/>
            <a:latin typeface="ＭＳ Ｐゴシック"/>
            <a:ea typeface="ＭＳ Ｐゴシック"/>
          </a:endParaRPr>
        </a:p>
      </xdr:txBody>
    </xdr:sp>
    <xdr:clientData fPrintsWithSheet="0"/>
  </xdr:twoCellAnchor>
  <xdr:twoCellAnchor>
    <xdr:from>
      <xdr:col>1</xdr:col>
      <xdr:colOff>0</xdr:colOff>
      <xdr:row>0</xdr:row>
      <xdr:rowOff>104775</xdr:rowOff>
    </xdr:from>
    <xdr:to>
      <xdr:col>12</xdr:col>
      <xdr:colOff>174625</xdr:colOff>
      <xdr:row>5</xdr:row>
      <xdr:rowOff>133350</xdr:rowOff>
    </xdr:to>
    <xdr:sp macro="" textlink="">
      <xdr:nvSpPr>
        <xdr:cNvPr id="29" name="Text Box 104">
          <a:extLst>
            <a:ext uri="{FF2B5EF4-FFF2-40B4-BE49-F238E27FC236}">
              <a16:creationId xmlns:a16="http://schemas.microsoft.com/office/drawing/2014/main" id="{00000000-0008-0000-0100-00001D000000}"/>
            </a:ext>
          </a:extLst>
        </xdr:cNvPr>
        <xdr:cNvSpPr txBox="1">
          <a:spLocks noChangeArrowheads="1"/>
        </xdr:cNvSpPr>
      </xdr:nvSpPr>
      <xdr:spPr bwMode="auto">
        <a:xfrm>
          <a:off x="190500" y="104775"/>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1</xdr:col>
      <xdr:colOff>9525</xdr:colOff>
      <xdr:row>6</xdr:row>
      <xdr:rowOff>0</xdr:rowOff>
    </xdr:from>
    <xdr:to>
      <xdr:col>23</xdr:col>
      <xdr:colOff>112713</xdr:colOff>
      <xdr:row>10</xdr:row>
      <xdr:rowOff>174625</xdr:rowOff>
    </xdr:to>
    <xdr:sp macro="" textlink="">
      <xdr:nvSpPr>
        <xdr:cNvPr id="30" name="Text Box 21">
          <a:extLst>
            <a:ext uri="{FF2B5EF4-FFF2-40B4-BE49-F238E27FC236}">
              <a16:creationId xmlns:a16="http://schemas.microsoft.com/office/drawing/2014/main" id="{00000000-0008-0000-0100-00001E000000}"/>
            </a:ext>
          </a:extLst>
        </xdr:cNvPr>
        <xdr:cNvSpPr txBox="1">
          <a:spLocks noChangeArrowheads="1"/>
        </xdr:cNvSpPr>
      </xdr:nvSpPr>
      <xdr:spPr bwMode="auto">
        <a:xfrm>
          <a:off x="200025" y="1143000"/>
          <a:ext cx="4294188" cy="936625"/>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3333FF"/>
              </a:solidFill>
              <a:latin typeface="HGｺﾞｼｯｸE"/>
              <a:ea typeface="HGｺﾞｼｯｸE"/>
            </a:rPr>
            <a:t>発注者</a:t>
          </a:r>
          <a:r>
            <a:rPr lang="en-US" altLang="ja-JP" sz="1400" b="1" i="0" u="none" strike="noStrike" baseline="0">
              <a:solidFill>
                <a:srgbClr val="3333FF"/>
              </a:solidFill>
              <a:latin typeface="HGｺﾞｼｯｸE"/>
              <a:ea typeface="HGｺﾞｼｯｸE"/>
            </a:rPr>
            <a:t>【</a:t>
          </a:r>
          <a:r>
            <a:rPr lang="ja-JP" altLang="en-US" sz="1400" b="1" i="0" u="none" strike="noStrike" baseline="0">
              <a:solidFill>
                <a:srgbClr val="3333FF"/>
              </a:solidFill>
              <a:latin typeface="HGｺﾞｼｯｸE"/>
              <a:ea typeface="HGｺﾞｼｯｸE"/>
            </a:rPr>
            <a:t>注意</a:t>
          </a:r>
          <a:r>
            <a:rPr lang="en-US" altLang="ja-JP" sz="1400" b="1" i="0" u="none" strike="noStrike" baseline="0">
              <a:solidFill>
                <a:srgbClr val="3333FF"/>
              </a:solidFill>
              <a:latin typeface="HGｺﾞｼｯｸE"/>
              <a:ea typeface="HGｺﾞｼｯｸE"/>
            </a:rPr>
            <a:t>】</a:t>
          </a:r>
        </a:p>
        <a:p>
          <a:pPr algn="l" rtl="0">
            <a:lnSpc>
              <a:spcPts val="1700"/>
            </a:lnSpc>
            <a:defRPr sz="1000"/>
          </a:pPr>
          <a:r>
            <a:rPr lang="ja-JP" altLang="en-US" sz="1400" b="1" i="0" u="none" strike="noStrike" baseline="0">
              <a:solidFill>
                <a:sysClr val="windowText" lastClr="000000"/>
              </a:solidFill>
              <a:latin typeface="HGｺﾞｼｯｸE"/>
              <a:ea typeface="HGｺﾞｼｯｸE"/>
            </a:rPr>
            <a:t>必ず最初に提出書類一覧表の</a:t>
          </a:r>
          <a:r>
            <a:rPr lang="ja-JP" altLang="en-US" sz="1400" b="1" i="0" u="sng" strike="noStrike" baseline="0">
              <a:solidFill>
                <a:srgbClr val="3333FF"/>
              </a:solidFill>
              <a:latin typeface="HGｺﾞｼｯｸE"/>
              <a:ea typeface="HGｺﾞｼｯｸE"/>
            </a:rPr>
            <a:t>入札参加資格審査・総合評価、評価項目</a:t>
          </a:r>
          <a:r>
            <a:rPr lang="ja-JP" altLang="en-US" sz="1400" b="1" i="0" u="none" strike="noStrike" baseline="0">
              <a:solidFill>
                <a:sysClr val="windowText" lastClr="000000"/>
              </a:solidFill>
              <a:latin typeface="HGｺﾞｼｯｸE"/>
              <a:ea typeface="HGｺﾞｼｯｸE"/>
            </a:rPr>
            <a:t>の欄を選択し、</a:t>
          </a:r>
        </a:p>
        <a:p>
          <a:pPr algn="l" rtl="0">
            <a:lnSpc>
              <a:spcPts val="1700"/>
            </a:lnSpc>
            <a:defRPr sz="1000"/>
          </a:pPr>
          <a:r>
            <a:rPr lang="ja-JP" altLang="en-US" sz="1400" b="1" i="0" u="sng" strike="noStrike" baseline="0">
              <a:solidFill>
                <a:srgbClr val="3333FF"/>
              </a:solidFill>
              <a:latin typeface="HGｺﾞｼｯｸE"/>
              <a:ea typeface="HGｺﾞｼｯｸE"/>
            </a:rPr>
            <a:t>様式１号</a:t>
          </a:r>
          <a:r>
            <a:rPr lang="ja-JP" altLang="en-US" sz="1400" b="1" i="0" u="none" strike="noStrike" baseline="0">
              <a:solidFill>
                <a:sysClr val="windowText" lastClr="000000"/>
              </a:solidFill>
              <a:latin typeface="HGｺﾞｼｯｸE"/>
              <a:ea typeface="HGｺﾞｼｯｸE"/>
            </a:rPr>
            <a:t>から入力して下さい</a:t>
          </a:r>
          <a:r>
            <a:rPr lang="ja-JP" altLang="en-US" sz="1400" b="1" i="0" u="none" strike="noStrike" baseline="0">
              <a:solidFill>
                <a:sysClr val="windowText" lastClr="000000"/>
              </a:solidFill>
              <a:latin typeface="ＭＳ Ｐゴシック"/>
              <a:ea typeface="ＭＳ Ｐゴシック"/>
            </a:rPr>
            <a:t>。</a:t>
          </a:r>
          <a:endParaRPr lang="en-US" altLang="ja-JP" sz="1400" b="1" i="0" u="none" strike="noStrike" baseline="0">
            <a:solidFill>
              <a:sysClr val="windowText" lastClr="000000"/>
            </a:solidFill>
            <a:latin typeface="ＭＳ Ｐゴシック"/>
            <a:ea typeface="ＭＳ Ｐゴシック"/>
          </a:endParaRPr>
        </a:p>
      </xdr:txBody>
    </xdr:sp>
    <xdr:clientData fPrintsWithSheet="0"/>
  </xdr:twoCellAnchor>
  <xdr:twoCellAnchor>
    <xdr:from>
      <xdr:col>1</xdr:col>
      <xdr:colOff>9525</xdr:colOff>
      <xdr:row>12</xdr:row>
      <xdr:rowOff>130241</xdr:rowOff>
    </xdr:from>
    <xdr:to>
      <xdr:col>23</xdr:col>
      <xdr:colOff>123824</xdr:colOff>
      <xdr:row>20</xdr:row>
      <xdr:rowOff>114300</xdr:rowOff>
    </xdr:to>
    <xdr:sp macro="" textlink="">
      <xdr:nvSpPr>
        <xdr:cNvPr id="31" name="Text Box 21">
          <a:extLst>
            <a:ext uri="{FF2B5EF4-FFF2-40B4-BE49-F238E27FC236}">
              <a16:creationId xmlns:a16="http://schemas.microsoft.com/office/drawing/2014/main" id="{00000000-0008-0000-0100-00001F000000}"/>
            </a:ext>
          </a:extLst>
        </xdr:cNvPr>
        <xdr:cNvSpPr txBox="1">
          <a:spLocks noChangeArrowheads="1"/>
        </xdr:cNvSpPr>
      </xdr:nvSpPr>
      <xdr:spPr bwMode="auto">
        <a:xfrm>
          <a:off x="200025" y="2416241"/>
          <a:ext cx="4305299" cy="1508059"/>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発注者</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注意</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黄色のセルに入力して下さい。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水色のセルは、リストから選択して入力して下さい。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間違っている場合は直接入力して下さい。</a:t>
          </a:r>
        </a:p>
      </xdr:txBody>
    </xdr:sp>
    <xdr:clientData fPrintsWithSheet="0"/>
  </xdr:twoCellAnchor>
  <xdr:twoCellAnchor>
    <xdr:from>
      <xdr:col>60</xdr:col>
      <xdr:colOff>0</xdr:colOff>
      <xdr:row>18</xdr:row>
      <xdr:rowOff>0</xdr:rowOff>
    </xdr:from>
    <xdr:to>
      <xdr:col>70</xdr:col>
      <xdr:colOff>174113</xdr:colOff>
      <xdr:row>20</xdr:row>
      <xdr:rowOff>120855</xdr:rowOff>
    </xdr:to>
    <xdr:sp macro="" textlink="">
      <xdr:nvSpPr>
        <xdr:cNvPr id="8" name="Text Box 21">
          <a:extLst>
            <a:ext uri="{FF2B5EF4-FFF2-40B4-BE49-F238E27FC236}">
              <a16:creationId xmlns:a16="http://schemas.microsoft.com/office/drawing/2014/main" id="{00000000-0008-0000-0100-000008000000}"/>
            </a:ext>
          </a:extLst>
        </xdr:cNvPr>
        <xdr:cNvSpPr txBox="1">
          <a:spLocks noChangeArrowheads="1"/>
        </xdr:cNvSpPr>
      </xdr:nvSpPr>
      <xdr:spPr bwMode="auto">
        <a:xfrm>
          <a:off x="11430000" y="3429000"/>
          <a:ext cx="2079113" cy="50185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押印は不要です</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61</xdr:col>
      <xdr:colOff>171450</xdr:colOff>
      <xdr:row>8</xdr:row>
      <xdr:rowOff>114300</xdr:rowOff>
    </xdr:from>
    <xdr:ext cx="76200" cy="209550"/>
    <xdr:sp macro="" textlink="">
      <xdr:nvSpPr>
        <xdr:cNvPr id="7216" name="Text Box 48">
          <a:extLst>
            <a:ext uri="{FF2B5EF4-FFF2-40B4-BE49-F238E27FC236}">
              <a16:creationId xmlns:a16="http://schemas.microsoft.com/office/drawing/2014/main" id="{00000000-0008-0000-0200-0000301C0000}"/>
            </a:ext>
          </a:extLst>
        </xdr:cNvPr>
        <xdr:cNvSpPr txBox="1">
          <a:spLocks noChangeArrowheads="1"/>
        </xdr:cNvSpPr>
      </xdr:nvSpPr>
      <xdr:spPr bwMode="auto">
        <a:xfrm>
          <a:off x="7219950" y="17430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61</xdr:col>
      <xdr:colOff>171450</xdr:colOff>
      <xdr:row>8</xdr:row>
      <xdr:rowOff>114300</xdr:rowOff>
    </xdr:from>
    <xdr:ext cx="76200" cy="209550"/>
    <xdr:sp macro="" textlink="">
      <xdr:nvSpPr>
        <xdr:cNvPr id="7264" name="Text Box 96">
          <a:extLst>
            <a:ext uri="{FF2B5EF4-FFF2-40B4-BE49-F238E27FC236}">
              <a16:creationId xmlns:a16="http://schemas.microsoft.com/office/drawing/2014/main" id="{00000000-0008-0000-0200-0000601C0000}"/>
            </a:ext>
          </a:extLst>
        </xdr:cNvPr>
        <xdr:cNvSpPr txBox="1">
          <a:spLocks noChangeArrowheads="1"/>
        </xdr:cNvSpPr>
      </xdr:nvSpPr>
      <xdr:spPr bwMode="auto">
        <a:xfrm>
          <a:off x="7219950" y="17430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60</xdr:col>
      <xdr:colOff>68263</xdr:colOff>
      <xdr:row>7</xdr:row>
      <xdr:rowOff>10242</xdr:rowOff>
    </xdr:from>
    <xdr:to>
      <xdr:col>82</xdr:col>
      <xdr:colOff>40968</xdr:colOff>
      <xdr:row>9</xdr:row>
      <xdr:rowOff>143388</xdr:rowOff>
    </xdr:to>
    <xdr:sp macro="" textlink="">
      <xdr:nvSpPr>
        <xdr:cNvPr id="11" name="Text Box 97">
          <a:extLst>
            <a:ext uri="{FF2B5EF4-FFF2-40B4-BE49-F238E27FC236}">
              <a16:creationId xmlns:a16="http://schemas.microsoft.com/office/drawing/2014/main" id="{00000000-0008-0000-0200-00000B000000}"/>
            </a:ext>
          </a:extLst>
        </xdr:cNvPr>
        <xdr:cNvSpPr txBox="1">
          <a:spLocks noChangeArrowheads="1"/>
        </xdr:cNvSpPr>
      </xdr:nvSpPr>
      <xdr:spPr bwMode="auto">
        <a:xfrm>
          <a:off x="11744069" y="1474839"/>
          <a:ext cx="4253834" cy="522339"/>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wrap="square" lIns="36576" tIns="18288" rIns="0" bIns="0" anchor="t" upright="1"/>
        <a:lstStyle/>
        <a:p>
          <a:pPr algn="l" rtl="0">
            <a:lnSpc>
              <a:spcPts val="1400"/>
            </a:lnSpc>
            <a:defRPr sz="1000"/>
          </a:pPr>
          <a:r>
            <a:rPr lang="ja-JP" altLang="en-US" sz="1400" b="1" i="0" u="none" strike="noStrike" baseline="0">
              <a:solidFill>
                <a:srgbClr val="FF0000"/>
              </a:solidFill>
              <a:latin typeface="HGｺﾞｼｯｸE"/>
              <a:ea typeface="HGｺﾞｼｯｸE"/>
            </a:rPr>
            <a:t>入札参加者【注意】</a:t>
          </a:r>
          <a:endParaRPr lang="ja-JP" altLang="en-US" sz="1400" b="1" i="0" u="none" strike="noStrike" baseline="0">
            <a:solidFill>
              <a:srgbClr val="FF0000"/>
            </a:solidFill>
            <a:latin typeface="ＭＳ Ｐゴシック"/>
            <a:ea typeface="ＭＳ Ｐゴシック"/>
          </a:endParaRPr>
        </a:p>
        <a:p>
          <a:pPr algn="l" rtl="0">
            <a:lnSpc>
              <a:spcPts val="13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xdr:twoCellAnchor>
  <xdr:twoCellAnchor>
    <xdr:from>
      <xdr:col>0</xdr:col>
      <xdr:colOff>0</xdr:colOff>
      <xdr:row>9</xdr:row>
      <xdr:rowOff>139290</xdr:rowOff>
    </xdr:from>
    <xdr:to>
      <xdr:col>22</xdr:col>
      <xdr:colOff>142875</xdr:colOff>
      <xdr:row>78</xdr:row>
      <xdr:rowOff>133146</xdr:rowOff>
    </xdr:to>
    <xdr:sp macro="" textlink="">
      <xdr:nvSpPr>
        <xdr:cNvPr id="12" name="Text Box 21">
          <a:extLst>
            <a:ext uri="{FF2B5EF4-FFF2-40B4-BE49-F238E27FC236}">
              <a16:creationId xmlns:a16="http://schemas.microsoft.com/office/drawing/2014/main" id="{00000000-0008-0000-0200-00000C000000}"/>
            </a:ext>
          </a:extLst>
        </xdr:cNvPr>
        <xdr:cNvSpPr txBox="1">
          <a:spLocks noChangeArrowheads="1"/>
        </xdr:cNvSpPr>
      </xdr:nvSpPr>
      <xdr:spPr bwMode="auto">
        <a:xfrm>
          <a:off x="0" y="1993080"/>
          <a:ext cx="4424004" cy="12888453"/>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発注者</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注意</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黄色のセルに入力して下さい。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水色のセルは、リストから選択して入力して下さい。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間違っている場合は直接入力して下さい。</a:t>
          </a:r>
        </a:p>
      </xdr:txBody>
    </xdr:sp>
    <xdr:clientData fPrintsWithSheet="0"/>
  </xdr:twoCellAnchor>
  <xdr:twoCellAnchor>
    <xdr:from>
      <xdr:col>60</xdr:col>
      <xdr:colOff>71437</xdr:colOff>
      <xdr:row>10</xdr:row>
      <xdr:rowOff>170375</xdr:rowOff>
    </xdr:from>
    <xdr:to>
      <xdr:col>85</xdr:col>
      <xdr:colOff>40968</xdr:colOff>
      <xdr:row>19</xdr:row>
      <xdr:rowOff>153630</xdr:rowOff>
    </xdr:to>
    <xdr:sp macro="" textlink="">
      <xdr:nvSpPr>
        <xdr:cNvPr id="13" name="Text Box 21">
          <a:extLst>
            <a:ext uri="{FF2B5EF4-FFF2-40B4-BE49-F238E27FC236}">
              <a16:creationId xmlns:a16="http://schemas.microsoft.com/office/drawing/2014/main" id="{00000000-0008-0000-0200-00000D000000}"/>
            </a:ext>
          </a:extLst>
        </xdr:cNvPr>
        <xdr:cNvSpPr txBox="1">
          <a:spLocks noChangeArrowheads="1"/>
        </xdr:cNvSpPr>
      </xdr:nvSpPr>
      <xdr:spPr bwMode="auto">
        <a:xfrm>
          <a:off x="11747243" y="2218762"/>
          <a:ext cx="4834451" cy="1591239"/>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60</xdr:col>
      <xdr:colOff>63500</xdr:colOff>
      <xdr:row>4</xdr:row>
      <xdr:rowOff>20485</xdr:rowOff>
    </xdr:from>
    <xdr:to>
      <xdr:col>82</xdr:col>
      <xdr:colOff>166688</xdr:colOff>
      <xdr:row>6</xdr:row>
      <xdr:rowOff>92179</xdr:rowOff>
    </xdr:to>
    <xdr:sp macro="" textlink="">
      <xdr:nvSpPr>
        <xdr:cNvPr id="14" name="Text Box 21">
          <a:extLst>
            <a:ext uri="{FF2B5EF4-FFF2-40B4-BE49-F238E27FC236}">
              <a16:creationId xmlns:a16="http://schemas.microsoft.com/office/drawing/2014/main" id="{00000000-0008-0000-0200-00000E000000}"/>
            </a:ext>
          </a:extLst>
        </xdr:cNvPr>
        <xdr:cNvSpPr txBox="1">
          <a:spLocks noChangeArrowheads="1"/>
        </xdr:cNvSpPr>
      </xdr:nvSpPr>
      <xdr:spPr bwMode="auto">
        <a:xfrm>
          <a:off x="11739306" y="901291"/>
          <a:ext cx="4384317" cy="460888"/>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twoCellAnchor>
    <xdr:from>
      <xdr:col>60</xdr:col>
      <xdr:colOff>71438</xdr:colOff>
      <xdr:row>0</xdr:row>
      <xdr:rowOff>1</xdr:rowOff>
    </xdr:from>
    <xdr:to>
      <xdr:col>72</xdr:col>
      <xdr:colOff>55563</xdr:colOff>
      <xdr:row>3</xdr:row>
      <xdr:rowOff>51210</xdr:rowOff>
    </xdr:to>
    <xdr:sp macro="" textlink="">
      <xdr:nvSpPr>
        <xdr:cNvPr id="15" name="Text Box 104">
          <a:extLst>
            <a:ext uri="{FF2B5EF4-FFF2-40B4-BE49-F238E27FC236}">
              <a16:creationId xmlns:a16="http://schemas.microsoft.com/office/drawing/2014/main" id="{00000000-0008-0000-0200-00000F000000}"/>
            </a:ext>
          </a:extLst>
        </xdr:cNvPr>
        <xdr:cNvSpPr txBox="1">
          <a:spLocks noChangeArrowheads="1"/>
        </xdr:cNvSpPr>
      </xdr:nvSpPr>
      <xdr:spPr bwMode="auto">
        <a:xfrm>
          <a:off x="11747244" y="1"/>
          <a:ext cx="2319287" cy="737419"/>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0</xdr:col>
      <xdr:colOff>95250</xdr:colOff>
      <xdr:row>0</xdr:row>
      <xdr:rowOff>0</xdr:rowOff>
    </xdr:from>
    <xdr:to>
      <xdr:col>12</xdr:col>
      <xdr:colOff>30214</xdr:colOff>
      <xdr:row>4</xdr:row>
      <xdr:rowOff>100269</xdr:rowOff>
    </xdr:to>
    <xdr:sp macro="" textlink="">
      <xdr:nvSpPr>
        <xdr:cNvPr id="16" name="Text Box 104">
          <a:extLst>
            <a:ext uri="{FF2B5EF4-FFF2-40B4-BE49-F238E27FC236}">
              <a16:creationId xmlns:a16="http://schemas.microsoft.com/office/drawing/2014/main" id="{00000000-0008-0000-0200-000010000000}"/>
            </a:ext>
          </a:extLst>
        </xdr:cNvPr>
        <xdr:cNvSpPr txBox="1">
          <a:spLocks noChangeArrowheads="1"/>
        </xdr:cNvSpPr>
      </xdr:nvSpPr>
      <xdr:spPr bwMode="auto">
        <a:xfrm>
          <a:off x="95250" y="0"/>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0</xdr:col>
      <xdr:colOff>0</xdr:colOff>
      <xdr:row>4</xdr:row>
      <xdr:rowOff>122904</xdr:rowOff>
    </xdr:from>
    <xdr:to>
      <xdr:col>22</xdr:col>
      <xdr:colOff>13059</xdr:colOff>
      <xdr:row>9</xdr:row>
      <xdr:rowOff>86545</xdr:rowOff>
    </xdr:to>
    <xdr:sp macro="" textlink="">
      <xdr:nvSpPr>
        <xdr:cNvPr id="17" name="Text Box 21">
          <a:extLst>
            <a:ext uri="{FF2B5EF4-FFF2-40B4-BE49-F238E27FC236}">
              <a16:creationId xmlns:a16="http://schemas.microsoft.com/office/drawing/2014/main" id="{00000000-0008-0000-0200-000011000000}"/>
            </a:ext>
          </a:extLst>
        </xdr:cNvPr>
        <xdr:cNvSpPr txBox="1">
          <a:spLocks noChangeArrowheads="1"/>
        </xdr:cNvSpPr>
      </xdr:nvSpPr>
      <xdr:spPr bwMode="auto">
        <a:xfrm>
          <a:off x="0" y="1003710"/>
          <a:ext cx="4294188" cy="936625"/>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3333FF"/>
              </a:solidFill>
              <a:latin typeface="HGｺﾞｼｯｸE"/>
              <a:ea typeface="HGｺﾞｼｯｸE"/>
            </a:rPr>
            <a:t>発注者</a:t>
          </a:r>
          <a:r>
            <a:rPr lang="en-US" altLang="ja-JP" sz="1400" b="1" i="0" u="none" strike="noStrike" baseline="0">
              <a:solidFill>
                <a:srgbClr val="3333FF"/>
              </a:solidFill>
              <a:latin typeface="HGｺﾞｼｯｸE"/>
              <a:ea typeface="HGｺﾞｼｯｸE"/>
            </a:rPr>
            <a:t>【</a:t>
          </a:r>
          <a:r>
            <a:rPr lang="ja-JP" altLang="en-US" sz="1400" b="1" i="0" u="none" strike="noStrike" baseline="0">
              <a:solidFill>
                <a:srgbClr val="3333FF"/>
              </a:solidFill>
              <a:latin typeface="HGｺﾞｼｯｸE"/>
              <a:ea typeface="HGｺﾞｼｯｸE"/>
            </a:rPr>
            <a:t>注意</a:t>
          </a:r>
          <a:r>
            <a:rPr lang="en-US" altLang="ja-JP" sz="1400" b="1" i="0" u="none" strike="noStrike" baseline="0">
              <a:solidFill>
                <a:srgbClr val="3333FF"/>
              </a:solidFill>
              <a:latin typeface="HGｺﾞｼｯｸE"/>
              <a:ea typeface="HGｺﾞｼｯｸE"/>
            </a:rPr>
            <a:t>】</a:t>
          </a:r>
        </a:p>
        <a:p>
          <a:pPr algn="l" rtl="0">
            <a:lnSpc>
              <a:spcPts val="1700"/>
            </a:lnSpc>
            <a:defRPr sz="1000"/>
          </a:pPr>
          <a:r>
            <a:rPr lang="ja-JP" altLang="en-US" sz="1400" b="1" i="0" u="none" strike="noStrike" baseline="0">
              <a:solidFill>
                <a:sysClr val="windowText" lastClr="000000"/>
              </a:solidFill>
              <a:latin typeface="HGｺﾞｼｯｸE"/>
              <a:ea typeface="HGｺﾞｼｯｸE"/>
            </a:rPr>
            <a:t>必ず最初に提出書類一覧表の</a:t>
          </a:r>
          <a:r>
            <a:rPr lang="ja-JP" altLang="en-US" sz="1400" b="1" i="0" u="sng" strike="noStrike" baseline="0">
              <a:solidFill>
                <a:srgbClr val="3333FF"/>
              </a:solidFill>
              <a:latin typeface="HGｺﾞｼｯｸE"/>
              <a:ea typeface="HGｺﾞｼｯｸE"/>
            </a:rPr>
            <a:t>入札参加資格審査・総合評価、評価項目</a:t>
          </a:r>
          <a:r>
            <a:rPr lang="ja-JP" altLang="en-US" sz="1400" b="1" i="0" u="none" strike="noStrike" baseline="0">
              <a:solidFill>
                <a:sysClr val="windowText" lastClr="000000"/>
              </a:solidFill>
              <a:latin typeface="HGｺﾞｼｯｸE"/>
              <a:ea typeface="HGｺﾞｼｯｸE"/>
            </a:rPr>
            <a:t>の欄を選択し、</a:t>
          </a:r>
        </a:p>
        <a:p>
          <a:pPr algn="l" rtl="0">
            <a:lnSpc>
              <a:spcPts val="1700"/>
            </a:lnSpc>
            <a:defRPr sz="1000"/>
          </a:pPr>
          <a:r>
            <a:rPr lang="ja-JP" altLang="en-US" sz="1400" b="1" i="0" u="sng" strike="noStrike" baseline="0">
              <a:solidFill>
                <a:srgbClr val="3333FF"/>
              </a:solidFill>
              <a:latin typeface="HGｺﾞｼｯｸE"/>
              <a:ea typeface="HGｺﾞｼｯｸE"/>
            </a:rPr>
            <a:t>様式１号</a:t>
          </a:r>
          <a:r>
            <a:rPr lang="ja-JP" altLang="en-US" sz="1400" b="1" i="0" u="none" strike="noStrike" baseline="0">
              <a:solidFill>
                <a:sysClr val="windowText" lastClr="000000"/>
              </a:solidFill>
              <a:latin typeface="HGｺﾞｼｯｸE"/>
              <a:ea typeface="HGｺﾞｼｯｸE"/>
            </a:rPr>
            <a:t>から入力して下さい</a:t>
          </a:r>
          <a:r>
            <a:rPr lang="ja-JP" altLang="en-US" sz="1400" b="1" i="0" u="none" strike="noStrike" baseline="0">
              <a:solidFill>
                <a:sysClr val="windowText" lastClr="000000"/>
              </a:solidFill>
              <a:latin typeface="ＭＳ Ｐゴシック"/>
              <a:ea typeface="ＭＳ Ｐゴシック"/>
            </a:rPr>
            <a:t>。</a:t>
          </a:r>
          <a:endParaRPr lang="en-US" altLang="ja-JP" sz="1400" b="1" i="0" u="none" strike="noStrike" baseline="0">
            <a:solidFill>
              <a:sysClr val="windowText" lastClr="000000"/>
            </a:solidFill>
            <a:latin typeface="ＭＳ Ｐゴシック"/>
            <a:ea typeface="ＭＳ Ｐゴシック"/>
          </a:endParaRPr>
        </a:p>
      </xdr:txBody>
    </xdr:sp>
    <xdr:clientData fPrintsWithSheet="0"/>
  </xdr:twoCellAnchor>
  <xdr:twoCellAnchor>
    <xdr:from>
      <xdr:col>61</xdr:col>
      <xdr:colOff>0</xdr:colOff>
      <xdr:row>21</xdr:row>
      <xdr:rowOff>0</xdr:rowOff>
    </xdr:from>
    <xdr:to>
      <xdr:col>71</xdr:col>
      <xdr:colOff>133145</xdr:colOff>
      <xdr:row>23</xdr:row>
      <xdr:rowOff>112662</xdr:rowOff>
    </xdr:to>
    <xdr:sp macro="" textlink="">
      <xdr:nvSpPr>
        <xdr:cNvPr id="18" name="Text Box 21">
          <a:extLst>
            <a:ext uri="{FF2B5EF4-FFF2-40B4-BE49-F238E27FC236}">
              <a16:creationId xmlns:a16="http://schemas.microsoft.com/office/drawing/2014/main" id="{00000000-0008-0000-0200-000012000000}"/>
            </a:ext>
          </a:extLst>
        </xdr:cNvPr>
        <xdr:cNvSpPr txBox="1">
          <a:spLocks noChangeArrowheads="1"/>
        </xdr:cNvSpPr>
      </xdr:nvSpPr>
      <xdr:spPr bwMode="auto">
        <a:xfrm>
          <a:off x="11870403" y="4045565"/>
          <a:ext cx="2079113" cy="50185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押印は不要です</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29</xdr:col>
      <xdr:colOff>123825</xdr:colOff>
      <xdr:row>1</xdr:row>
      <xdr:rowOff>0</xdr:rowOff>
    </xdr:from>
    <xdr:ext cx="76200" cy="190500"/>
    <xdr:sp macro="" textlink="">
      <xdr:nvSpPr>
        <xdr:cNvPr id="34818" name="Text Box 2">
          <a:extLst>
            <a:ext uri="{FF2B5EF4-FFF2-40B4-BE49-F238E27FC236}">
              <a16:creationId xmlns:a16="http://schemas.microsoft.com/office/drawing/2014/main" id="{00000000-0008-0000-0300-000002880000}"/>
            </a:ext>
          </a:extLst>
        </xdr:cNvPr>
        <xdr:cNvSpPr txBox="1">
          <a:spLocks noChangeArrowheads="1"/>
        </xdr:cNvSpPr>
      </xdr:nvSpPr>
      <xdr:spPr bwMode="auto">
        <a:xfrm>
          <a:off x="5648325" y="152400"/>
          <a:ext cx="762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PrintsWithSheet="0"/>
  </xdr:oneCellAnchor>
  <xdr:twoCellAnchor>
    <xdr:from>
      <xdr:col>35</xdr:col>
      <xdr:colOff>142875</xdr:colOff>
      <xdr:row>10</xdr:row>
      <xdr:rowOff>28574</xdr:rowOff>
    </xdr:from>
    <xdr:to>
      <xdr:col>61</xdr:col>
      <xdr:colOff>57150</xdr:colOff>
      <xdr:row>13</xdr:row>
      <xdr:rowOff>133349</xdr:rowOff>
    </xdr:to>
    <xdr:sp macro="" textlink="">
      <xdr:nvSpPr>
        <xdr:cNvPr id="13" name="Text Box 66">
          <a:extLst>
            <a:ext uri="{FF2B5EF4-FFF2-40B4-BE49-F238E27FC236}">
              <a16:creationId xmlns:a16="http://schemas.microsoft.com/office/drawing/2014/main" id="{00000000-0008-0000-0300-00000D000000}"/>
            </a:ext>
          </a:extLst>
        </xdr:cNvPr>
        <xdr:cNvSpPr txBox="1">
          <a:spLocks noChangeArrowheads="1"/>
        </xdr:cNvSpPr>
      </xdr:nvSpPr>
      <xdr:spPr bwMode="auto">
        <a:xfrm>
          <a:off x="6810375" y="1695449"/>
          <a:ext cx="4867275" cy="63817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18288"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400"/>
            </a:lnSpc>
            <a:defRPr sz="1000"/>
          </a:pPr>
          <a:r>
            <a:rPr lang="ja-JP" altLang="en-US" sz="1400" b="1" i="0" u="none" strike="noStrike" baseline="0">
              <a:solidFill>
                <a:sysClr val="windowText" lastClr="000000"/>
              </a:solidFill>
              <a:latin typeface="ＭＳ Ｐゴシック"/>
              <a:ea typeface="ＭＳ Ｐゴシック"/>
            </a:rPr>
            <a:t>記載内容に応じて適宜行を追加して下さい。</a:t>
          </a:r>
        </a:p>
        <a:p>
          <a:pPr algn="l" rtl="0">
            <a:lnSpc>
              <a:spcPts val="14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fPrintsWithSheet="0"/>
  </xdr:twoCellAnchor>
  <xdr:twoCellAnchor>
    <xdr:from>
      <xdr:col>35</xdr:col>
      <xdr:colOff>172461</xdr:colOff>
      <xdr:row>14</xdr:row>
      <xdr:rowOff>131908</xdr:rowOff>
    </xdr:from>
    <xdr:to>
      <xdr:col>58</xdr:col>
      <xdr:colOff>133351</xdr:colOff>
      <xdr:row>56</xdr:row>
      <xdr:rowOff>19050</xdr:rowOff>
    </xdr:to>
    <xdr:sp macro="" textlink="">
      <xdr:nvSpPr>
        <xdr:cNvPr id="14" name="Text Box 21">
          <a:extLst>
            <a:ext uri="{FF2B5EF4-FFF2-40B4-BE49-F238E27FC236}">
              <a16:creationId xmlns:a16="http://schemas.microsoft.com/office/drawing/2014/main" id="{00000000-0008-0000-0300-00000E000000}"/>
            </a:ext>
          </a:extLst>
        </xdr:cNvPr>
        <xdr:cNvSpPr txBox="1">
          <a:spLocks noChangeArrowheads="1"/>
        </xdr:cNvSpPr>
      </xdr:nvSpPr>
      <xdr:spPr bwMode="auto">
        <a:xfrm>
          <a:off x="6839961" y="2503633"/>
          <a:ext cx="4342390" cy="7145192"/>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35</xdr:col>
      <xdr:colOff>150813</xdr:colOff>
      <xdr:row>0</xdr:row>
      <xdr:rowOff>19050</xdr:rowOff>
    </xdr:from>
    <xdr:to>
      <xdr:col>47</xdr:col>
      <xdr:colOff>134938</xdr:colOff>
      <xdr:row>4</xdr:row>
      <xdr:rowOff>19050</xdr:rowOff>
    </xdr:to>
    <xdr:sp macro="" textlink="">
      <xdr:nvSpPr>
        <xdr:cNvPr id="15" name="Text Box 104">
          <a:extLst>
            <a:ext uri="{FF2B5EF4-FFF2-40B4-BE49-F238E27FC236}">
              <a16:creationId xmlns:a16="http://schemas.microsoft.com/office/drawing/2014/main" id="{00000000-0008-0000-0300-00000F000000}"/>
            </a:ext>
          </a:extLst>
        </xdr:cNvPr>
        <xdr:cNvSpPr txBox="1">
          <a:spLocks noChangeArrowheads="1"/>
        </xdr:cNvSpPr>
      </xdr:nvSpPr>
      <xdr:spPr bwMode="auto">
        <a:xfrm>
          <a:off x="6818313" y="19050"/>
          <a:ext cx="2270125" cy="71437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35</xdr:col>
      <xdr:colOff>171450</xdr:colOff>
      <xdr:row>6</xdr:row>
      <xdr:rowOff>85725</xdr:rowOff>
    </xdr:from>
    <xdr:to>
      <xdr:col>58</xdr:col>
      <xdr:colOff>174267</xdr:colOff>
      <xdr:row>9</xdr:row>
      <xdr:rowOff>60838</xdr:rowOff>
    </xdr:to>
    <xdr:sp macro="" textlink="">
      <xdr:nvSpPr>
        <xdr:cNvPr id="16" name="Text Box 21">
          <a:extLst>
            <a:ext uri="{FF2B5EF4-FFF2-40B4-BE49-F238E27FC236}">
              <a16:creationId xmlns:a16="http://schemas.microsoft.com/office/drawing/2014/main" id="{00000000-0008-0000-0300-000010000000}"/>
            </a:ext>
          </a:extLst>
        </xdr:cNvPr>
        <xdr:cNvSpPr txBox="1">
          <a:spLocks noChangeArrowheads="1"/>
        </xdr:cNvSpPr>
      </xdr:nvSpPr>
      <xdr:spPr bwMode="auto">
        <a:xfrm>
          <a:off x="6838950" y="1095375"/>
          <a:ext cx="4384317" cy="460888"/>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41</xdr:col>
      <xdr:colOff>0</xdr:colOff>
      <xdr:row>10</xdr:row>
      <xdr:rowOff>76199</xdr:rowOff>
    </xdr:from>
    <xdr:to>
      <xdr:col>66</xdr:col>
      <xdr:colOff>104775</xdr:colOff>
      <xdr:row>13</xdr:row>
      <xdr:rowOff>19050</xdr:rowOff>
    </xdr:to>
    <xdr:sp macro="" textlink="">
      <xdr:nvSpPr>
        <xdr:cNvPr id="6" name="Text Box 66">
          <a:extLst>
            <a:ext uri="{FF2B5EF4-FFF2-40B4-BE49-F238E27FC236}">
              <a16:creationId xmlns:a16="http://schemas.microsoft.com/office/drawing/2014/main" id="{00000000-0008-0000-0400-000006000000}"/>
            </a:ext>
          </a:extLst>
        </xdr:cNvPr>
        <xdr:cNvSpPr txBox="1">
          <a:spLocks noChangeArrowheads="1"/>
        </xdr:cNvSpPr>
      </xdr:nvSpPr>
      <xdr:spPr bwMode="auto">
        <a:xfrm>
          <a:off x="7029450" y="1800224"/>
          <a:ext cx="4867275" cy="457201"/>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18288"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4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fPrintsWithSheet="0"/>
  </xdr:twoCellAnchor>
  <xdr:twoCellAnchor>
    <xdr:from>
      <xdr:col>41</xdr:col>
      <xdr:colOff>29585</xdr:colOff>
      <xdr:row>13</xdr:row>
      <xdr:rowOff>93808</xdr:rowOff>
    </xdr:from>
    <xdr:to>
      <xdr:col>64</xdr:col>
      <xdr:colOff>77210</xdr:colOff>
      <xdr:row>22</xdr:row>
      <xdr:rowOff>19050</xdr:rowOff>
    </xdr:to>
    <xdr:sp macro="" textlink="">
      <xdr:nvSpPr>
        <xdr:cNvPr id="9" name="Text Box 21">
          <a:extLst>
            <a:ext uri="{FF2B5EF4-FFF2-40B4-BE49-F238E27FC236}">
              <a16:creationId xmlns:a16="http://schemas.microsoft.com/office/drawing/2014/main" id="{00000000-0008-0000-0400-000009000000}"/>
            </a:ext>
          </a:extLst>
        </xdr:cNvPr>
        <xdr:cNvSpPr txBox="1">
          <a:spLocks noChangeArrowheads="1"/>
        </xdr:cNvSpPr>
      </xdr:nvSpPr>
      <xdr:spPr bwMode="auto">
        <a:xfrm>
          <a:off x="7059035" y="2332183"/>
          <a:ext cx="4429125" cy="1468292"/>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41</xdr:col>
      <xdr:colOff>7938</xdr:colOff>
      <xdr:row>0</xdr:row>
      <xdr:rowOff>0</xdr:rowOff>
    </xdr:from>
    <xdr:to>
      <xdr:col>52</xdr:col>
      <xdr:colOff>182563</xdr:colOff>
      <xdr:row>3</xdr:row>
      <xdr:rowOff>66675</xdr:rowOff>
    </xdr:to>
    <xdr:sp macro="" textlink="">
      <xdr:nvSpPr>
        <xdr:cNvPr id="10" name="Text Box 104">
          <a:extLst>
            <a:ext uri="{FF2B5EF4-FFF2-40B4-BE49-F238E27FC236}">
              <a16:creationId xmlns:a16="http://schemas.microsoft.com/office/drawing/2014/main" id="{00000000-0008-0000-0400-00000A000000}"/>
            </a:ext>
          </a:extLst>
        </xdr:cNvPr>
        <xdr:cNvSpPr txBox="1">
          <a:spLocks noChangeArrowheads="1"/>
        </xdr:cNvSpPr>
      </xdr:nvSpPr>
      <xdr:spPr bwMode="auto">
        <a:xfrm>
          <a:off x="7037388" y="0"/>
          <a:ext cx="2270125" cy="58102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41</xdr:col>
      <xdr:colOff>0</xdr:colOff>
      <xdr:row>6</xdr:row>
      <xdr:rowOff>9525</xdr:rowOff>
    </xdr:from>
    <xdr:to>
      <xdr:col>64</xdr:col>
      <xdr:colOff>2817</xdr:colOff>
      <xdr:row>8</xdr:row>
      <xdr:rowOff>117988</xdr:rowOff>
    </xdr:to>
    <xdr:sp macro="" textlink="">
      <xdr:nvSpPr>
        <xdr:cNvPr id="11" name="Text Box 21">
          <a:extLst>
            <a:ext uri="{FF2B5EF4-FFF2-40B4-BE49-F238E27FC236}">
              <a16:creationId xmlns:a16="http://schemas.microsoft.com/office/drawing/2014/main" id="{00000000-0008-0000-0400-00000B000000}"/>
            </a:ext>
          </a:extLst>
        </xdr:cNvPr>
        <xdr:cNvSpPr txBox="1">
          <a:spLocks noChangeArrowheads="1"/>
        </xdr:cNvSpPr>
      </xdr:nvSpPr>
      <xdr:spPr bwMode="auto">
        <a:xfrm>
          <a:off x="7029450" y="1038225"/>
          <a:ext cx="4384317" cy="460888"/>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Y1:BX36"/>
  <sheetViews>
    <sheetView view="pageBreakPreview" zoomScale="85" zoomScaleNormal="100" zoomScaleSheetLayoutView="85" workbookViewId="0">
      <selection activeCell="BS3" sqref="BS3:BX3"/>
    </sheetView>
  </sheetViews>
  <sheetFormatPr defaultRowHeight="13.5"/>
  <cols>
    <col min="1" max="24" width="2.5" style="189" customWidth="1"/>
    <col min="25" max="25" width="2.875" style="189" bestFit="1" customWidth="1"/>
    <col min="26" max="26" width="4.5" style="189" bestFit="1" customWidth="1"/>
    <col min="27" max="126" width="2.625" style="189" customWidth="1"/>
    <col min="127" max="16384" width="9" style="189"/>
  </cols>
  <sheetData>
    <row r="1" spans="25:76" ht="18.75">
      <c r="Y1" s="359" t="s">
        <v>376</v>
      </c>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197"/>
      <c r="BR1" s="197"/>
      <c r="BS1" s="197"/>
      <c r="BT1" s="197"/>
      <c r="BU1" s="197"/>
      <c r="BV1" s="197"/>
      <c r="BW1" s="197"/>
      <c r="BX1" s="202" t="s">
        <v>395</v>
      </c>
    </row>
    <row r="2" spans="25:76" ht="9" customHeight="1" thickBot="1">
      <c r="Z2" s="190"/>
    </row>
    <row r="3" spans="25:76" ht="20.100000000000001" customHeight="1">
      <c r="AA3" s="382" t="s">
        <v>4</v>
      </c>
      <c r="AB3" s="282"/>
      <c r="AC3" s="282"/>
      <c r="AD3" s="282"/>
      <c r="AE3" s="282"/>
      <c r="AF3" s="282"/>
      <c r="AG3" s="282"/>
      <c r="AH3" s="282"/>
      <c r="AI3" s="282"/>
      <c r="AJ3" s="282"/>
      <c r="AK3" s="283" t="s">
        <v>1</v>
      </c>
      <c r="AL3" s="283"/>
      <c r="AM3" s="283"/>
      <c r="AN3" s="283"/>
      <c r="AO3" s="283"/>
      <c r="AP3" s="283"/>
      <c r="AQ3" s="283"/>
      <c r="AR3" s="282" t="s">
        <v>235</v>
      </c>
      <c r="AS3" s="282"/>
      <c r="AT3" s="282"/>
      <c r="AU3" s="282"/>
      <c r="AV3" s="282"/>
      <c r="AW3" s="282"/>
      <c r="AX3" s="282"/>
      <c r="AY3" s="282"/>
      <c r="AZ3" s="282"/>
      <c r="BA3" s="282"/>
      <c r="BB3" s="282"/>
      <c r="BC3" s="282"/>
      <c r="BD3" s="283" t="s">
        <v>6</v>
      </c>
      <c r="BE3" s="283"/>
      <c r="BF3" s="283"/>
      <c r="BG3" s="283"/>
      <c r="BH3" s="283"/>
      <c r="BI3" s="283"/>
      <c r="BJ3" s="283"/>
      <c r="BK3" s="282" t="s">
        <v>8</v>
      </c>
      <c r="BL3" s="282"/>
      <c r="BM3" s="282"/>
      <c r="BN3" s="282"/>
      <c r="BO3" s="282"/>
      <c r="BP3" s="282"/>
      <c r="BQ3" s="282"/>
      <c r="BR3" s="282"/>
      <c r="BS3" s="284" t="s">
        <v>246</v>
      </c>
      <c r="BT3" s="284"/>
      <c r="BU3" s="284"/>
      <c r="BV3" s="284"/>
      <c r="BW3" s="284"/>
      <c r="BX3" s="285"/>
    </row>
    <row r="4" spans="25:76" ht="20.100000000000001" customHeight="1">
      <c r="Y4" s="363"/>
      <c r="Z4" s="364"/>
      <c r="AA4" s="366" t="s">
        <v>225</v>
      </c>
      <c r="AB4" s="367"/>
      <c r="AC4" s="367"/>
      <c r="AD4" s="367"/>
      <c r="AE4" s="367"/>
      <c r="AF4" s="367"/>
      <c r="AG4" s="367"/>
      <c r="AH4" s="367"/>
      <c r="AI4" s="367"/>
      <c r="AJ4" s="367"/>
      <c r="AK4" s="367"/>
      <c r="AL4" s="367"/>
      <c r="AM4" s="367"/>
      <c r="AN4" s="367"/>
      <c r="AO4" s="367"/>
      <c r="AP4" s="367"/>
      <c r="AQ4" s="367"/>
      <c r="AR4" s="367"/>
      <c r="AS4" s="367"/>
      <c r="AT4" s="367"/>
      <c r="AU4" s="367"/>
      <c r="AV4" s="367"/>
      <c r="AW4" s="367"/>
      <c r="AX4" s="368"/>
      <c r="AY4" s="308" t="s">
        <v>15</v>
      </c>
      <c r="AZ4" s="309"/>
      <c r="BA4" s="309"/>
      <c r="BB4" s="309"/>
      <c r="BC4" s="309"/>
      <c r="BD4" s="309"/>
      <c r="BE4" s="309"/>
      <c r="BF4" s="309"/>
      <c r="BG4" s="309"/>
      <c r="BH4" s="309"/>
      <c r="BI4" s="309"/>
      <c r="BJ4" s="309"/>
      <c r="BK4" s="309"/>
      <c r="BL4" s="309"/>
      <c r="BM4" s="309"/>
      <c r="BN4" s="309"/>
      <c r="BO4" s="309"/>
      <c r="BP4" s="309"/>
      <c r="BQ4" s="309"/>
      <c r="BR4" s="309"/>
      <c r="BS4" s="309"/>
      <c r="BT4" s="311"/>
      <c r="BU4" s="308" t="s">
        <v>16</v>
      </c>
      <c r="BV4" s="309"/>
      <c r="BW4" s="309"/>
      <c r="BX4" s="310"/>
    </row>
    <row r="5" spans="25:76" ht="20.100000000000001" customHeight="1">
      <c r="Y5" s="362" t="s">
        <v>226</v>
      </c>
      <c r="Z5" s="195">
        <v>1</v>
      </c>
      <c r="AA5" s="320" t="s">
        <v>239</v>
      </c>
      <c r="AB5" s="321"/>
      <c r="AC5" s="321"/>
      <c r="AD5" s="321"/>
      <c r="AE5" s="321"/>
      <c r="AF5" s="321"/>
      <c r="AG5" s="322"/>
      <c r="AH5" s="353" t="s">
        <v>227</v>
      </c>
      <c r="AI5" s="354"/>
      <c r="AJ5" s="354"/>
      <c r="AK5" s="354"/>
      <c r="AL5" s="354"/>
      <c r="AM5" s="354"/>
      <c r="AN5" s="354"/>
      <c r="AO5" s="354"/>
      <c r="AP5" s="354"/>
      <c r="AQ5" s="354"/>
      <c r="AR5" s="354"/>
      <c r="AS5" s="354"/>
      <c r="AT5" s="354"/>
      <c r="AU5" s="354"/>
      <c r="AV5" s="354"/>
      <c r="AW5" s="354"/>
      <c r="AX5" s="355"/>
      <c r="AY5" s="302" t="s">
        <v>13</v>
      </c>
      <c r="AZ5" s="303"/>
      <c r="BA5" s="303"/>
      <c r="BB5" s="303"/>
      <c r="BC5" s="303"/>
      <c r="BD5" s="303"/>
      <c r="BE5" s="303"/>
      <c r="BF5" s="303"/>
      <c r="BG5" s="303"/>
      <c r="BH5" s="303"/>
      <c r="BI5" s="303"/>
      <c r="BJ5" s="303"/>
      <c r="BK5" s="303"/>
      <c r="BL5" s="303"/>
      <c r="BM5" s="303"/>
      <c r="BN5" s="303"/>
      <c r="BO5" s="303"/>
      <c r="BP5" s="303"/>
      <c r="BQ5" s="303"/>
      <c r="BR5" s="303"/>
      <c r="BS5" s="303"/>
      <c r="BT5" s="304"/>
      <c r="BU5" s="312" t="s">
        <v>10</v>
      </c>
      <c r="BV5" s="313"/>
      <c r="BW5" s="313"/>
      <c r="BX5" s="314"/>
    </row>
    <row r="6" spans="25:76" ht="20.100000000000001" customHeight="1">
      <c r="Y6" s="362"/>
      <c r="Z6" s="196">
        <v>2</v>
      </c>
      <c r="AA6" s="320" t="s">
        <v>240</v>
      </c>
      <c r="AB6" s="321"/>
      <c r="AC6" s="321"/>
      <c r="AD6" s="321"/>
      <c r="AE6" s="321"/>
      <c r="AF6" s="321"/>
      <c r="AG6" s="322"/>
      <c r="AH6" s="375" t="s">
        <v>228</v>
      </c>
      <c r="AI6" s="376"/>
      <c r="AJ6" s="376"/>
      <c r="AK6" s="376"/>
      <c r="AL6" s="376"/>
      <c r="AM6" s="376"/>
      <c r="AN6" s="376"/>
      <c r="AO6" s="376"/>
      <c r="AP6" s="376"/>
      <c r="AQ6" s="376"/>
      <c r="AR6" s="376"/>
      <c r="AS6" s="376"/>
      <c r="AT6" s="376"/>
      <c r="AU6" s="376"/>
      <c r="AV6" s="376"/>
      <c r="AW6" s="376"/>
      <c r="AX6" s="377"/>
      <c r="AY6" s="379" t="s">
        <v>14</v>
      </c>
      <c r="AZ6" s="380"/>
      <c r="BA6" s="380"/>
      <c r="BB6" s="380"/>
      <c r="BC6" s="380"/>
      <c r="BD6" s="380"/>
      <c r="BE6" s="380"/>
      <c r="BF6" s="380"/>
      <c r="BG6" s="380"/>
      <c r="BH6" s="380"/>
      <c r="BI6" s="380"/>
      <c r="BJ6" s="380"/>
      <c r="BK6" s="380"/>
      <c r="BL6" s="380"/>
      <c r="BM6" s="380"/>
      <c r="BN6" s="380"/>
      <c r="BO6" s="380"/>
      <c r="BP6" s="380"/>
      <c r="BQ6" s="380"/>
      <c r="BR6" s="380"/>
      <c r="BS6" s="380"/>
      <c r="BT6" s="381"/>
      <c r="BU6" s="312" t="s">
        <v>10</v>
      </c>
      <c r="BV6" s="313"/>
      <c r="BW6" s="313"/>
      <c r="BX6" s="314"/>
    </row>
    <row r="7" spans="25:76" ht="20.100000000000001" customHeight="1">
      <c r="Y7" s="362"/>
      <c r="Z7" s="195">
        <v>3</v>
      </c>
      <c r="AA7" s="320" t="s">
        <v>241</v>
      </c>
      <c r="AB7" s="321"/>
      <c r="AC7" s="321"/>
      <c r="AD7" s="321"/>
      <c r="AE7" s="321"/>
      <c r="AF7" s="321"/>
      <c r="AG7" s="322"/>
      <c r="AH7" s="353" t="s">
        <v>2</v>
      </c>
      <c r="AI7" s="354"/>
      <c r="AJ7" s="354"/>
      <c r="AK7" s="354"/>
      <c r="AL7" s="354"/>
      <c r="AM7" s="354"/>
      <c r="AN7" s="354"/>
      <c r="AO7" s="354"/>
      <c r="AP7" s="354"/>
      <c r="AQ7" s="354"/>
      <c r="AR7" s="354"/>
      <c r="AS7" s="354"/>
      <c r="AT7" s="354"/>
      <c r="AU7" s="354"/>
      <c r="AV7" s="354"/>
      <c r="AW7" s="354"/>
      <c r="AX7" s="355"/>
      <c r="AY7" s="315" t="s">
        <v>13</v>
      </c>
      <c r="AZ7" s="316"/>
      <c r="BA7" s="316"/>
      <c r="BB7" s="316"/>
      <c r="BC7" s="316"/>
      <c r="BD7" s="316"/>
      <c r="BE7" s="316"/>
      <c r="BF7" s="316"/>
      <c r="BG7" s="316"/>
      <c r="BH7" s="316"/>
      <c r="BI7" s="316"/>
      <c r="BJ7" s="316"/>
      <c r="BK7" s="316"/>
      <c r="BL7" s="316"/>
      <c r="BM7" s="316"/>
      <c r="BN7" s="316"/>
      <c r="BO7" s="316"/>
      <c r="BP7" s="316"/>
      <c r="BQ7" s="316"/>
      <c r="BR7" s="316"/>
      <c r="BS7" s="316"/>
      <c r="BT7" s="317"/>
      <c r="BU7" s="289"/>
      <c r="BV7" s="290"/>
      <c r="BW7" s="290"/>
      <c r="BX7" s="291"/>
    </row>
    <row r="8" spans="25:76" ht="20.100000000000001" customHeight="1">
      <c r="Y8" s="362"/>
      <c r="Z8" s="360">
        <f>IF(BS3="簡易型Ⅱ",3,4)</f>
        <v>3</v>
      </c>
      <c r="AA8" s="323" t="s">
        <v>242</v>
      </c>
      <c r="AB8" s="324"/>
      <c r="AC8" s="324"/>
      <c r="AD8" s="324"/>
      <c r="AE8" s="324"/>
      <c r="AF8" s="324"/>
      <c r="AG8" s="325"/>
      <c r="AH8" s="369" t="s">
        <v>3</v>
      </c>
      <c r="AI8" s="370"/>
      <c r="AJ8" s="370"/>
      <c r="AK8" s="370"/>
      <c r="AL8" s="370"/>
      <c r="AM8" s="370"/>
      <c r="AN8" s="370"/>
      <c r="AO8" s="370"/>
      <c r="AP8" s="370"/>
      <c r="AQ8" s="370"/>
      <c r="AR8" s="370"/>
      <c r="AS8" s="370"/>
      <c r="AT8" s="370"/>
      <c r="AU8" s="370"/>
      <c r="AV8" s="370"/>
      <c r="AW8" s="370"/>
      <c r="AX8" s="371"/>
      <c r="AY8" s="292" t="str">
        <f>IF(BD3=AH35,"不要（※技術者の資格証等の写し）","技術者の資格証等の写し")</f>
        <v>不要（※技術者の資格証等の写し）</v>
      </c>
      <c r="AZ8" s="292"/>
      <c r="BA8" s="292"/>
      <c r="BB8" s="292"/>
      <c r="BC8" s="292"/>
      <c r="BD8" s="292"/>
      <c r="BE8" s="292"/>
      <c r="BF8" s="292"/>
      <c r="BG8" s="292"/>
      <c r="BH8" s="292"/>
      <c r="BI8" s="292"/>
      <c r="BJ8" s="292"/>
      <c r="BK8" s="292"/>
      <c r="BL8" s="292"/>
      <c r="BM8" s="292"/>
      <c r="BN8" s="292"/>
      <c r="BO8" s="292"/>
      <c r="BP8" s="292"/>
      <c r="BQ8" s="292"/>
      <c r="BR8" s="292"/>
      <c r="BS8" s="292"/>
      <c r="BT8" s="292"/>
      <c r="BU8" s="270"/>
      <c r="BV8" s="271"/>
      <c r="BW8" s="271"/>
      <c r="BX8" s="272"/>
    </row>
    <row r="9" spans="25:76" ht="20.100000000000001" customHeight="1">
      <c r="Y9" s="362"/>
      <c r="Z9" s="365"/>
      <c r="AA9" s="326"/>
      <c r="AB9" s="327"/>
      <c r="AC9" s="327"/>
      <c r="AD9" s="327"/>
      <c r="AE9" s="327"/>
      <c r="AF9" s="327"/>
      <c r="AG9" s="328"/>
      <c r="AH9" s="372"/>
      <c r="AI9" s="373"/>
      <c r="AJ9" s="373"/>
      <c r="AK9" s="373"/>
      <c r="AL9" s="373"/>
      <c r="AM9" s="373"/>
      <c r="AN9" s="373"/>
      <c r="AO9" s="373"/>
      <c r="AP9" s="373"/>
      <c r="AQ9" s="373"/>
      <c r="AR9" s="373"/>
      <c r="AS9" s="373"/>
      <c r="AT9" s="373"/>
      <c r="AU9" s="373"/>
      <c r="AV9" s="373"/>
      <c r="AW9" s="373"/>
      <c r="AX9" s="374"/>
      <c r="AY9" s="378" t="str">
        <f>IF(BD3=AH35,"不要（※技術者の業務実績の確認（根拠）資料）","技術者の業務実績の確認（根拠）資料")</f>
        <v>不要（※技術者の業務実績の確認（根拠）資料）</v>
      </c>
      <c r="AZ9" s="378"/>
      <c r="BA9" s="378"/>
      <c r="BB9" s="378"/>
      <c r="BC9" s="378"/>
      <c r="BD9" s="378"/>
      <c r="BE9" s="378"/>
      <c r="BF9" s="378"/>
      <c r="BG9" s="378"/>
      <c r="BH9" s="378"/>
      <c r="BI9" s="378"/>
      <c r="BJ9" s="378"/>
      <c r="BK9" s="378"/>
      <c r="BL9" s="378"/>
      <c r="BM9" s="378"/>
      <c r="BN9" s="378"/>
      <c r="BO9" s="378"/>
      <c r="BP9" s="378"/>
      <c r="BQ9" s="378"/>
      <c r="BR9" s="378"/>
      <c r="BS9" s="378"/>
      <c r="BT9" s="378"/>
      <c r="BU9" s="273"/>
      <c r="BV9" s="274"/>
      <c r="BW9" s="274"/>
      <c r="BX9" s="275"/>
    </row>
    <row r="10" spans="25:76" ht="20.100000000000001" customHeight="1">
      <c r="Y10" s="362"/>
      <c r="Z10" s="365"/>
      <c r="AA10" s="326"/>
      <c r="AB10" s="327"/>
      <c r="AC10" s="327"/>
      <c r="AD10" s="327"/>
      <c r="AE10" s="327"/>
      <c r="AF10" s="327"/>
      <c r="AG10" s="328"/>
      <c r="AH10" s="372"/>
      <c r="AI10" s="373"/>
      <c r="AJ10" s="373"/>
      <c r="AK10" s="373"/>
      <c r="AL10" s="373"/>
      <c r="AM10" s="373"/>
      <c r="AN10" s="373"/>
      <c r="AO10" s="373"/>
      <c r="AP10" s="373"/>
      <c r="AQ10" s="373"/>
      <c r="AR10" s="373"/>
      <c r="AS10" s="373"/>
      <c r="AT10" s="373"/>
      <c r="AU10" s="373"/>
      <c r="AV10" s="373"/>
      <c r="AW10" s="373"/>
      <c r="AX10" s="374"/>
      <c r="AY10" s="292" t="str">
        <f>IF(BD3=AH35,"不要（※技術者のＣＰＤ取得の証明書）","技術者のＣＰＤ取得の証明書")</f>
        <v>不要（※技術者のＣＰＤ取得の証明書）</v>
      </c>
      <c r="AZ10" s="292"/>
      <c r="BA10" s="292"/>
      <c r="BB10" s="292"/>
      <c r="BC10" s="292"/>
      <c r="BD10" s="292"/>
      <c r="BE10" s="292"/>
      <c r="BF10" s="292"/>
      <c r="BG10" s="292"/>
      <c r="BH10" s="292"/>
      <c r="BI10" s="292"/>
      <c r="BJ10" s="292"/>
      <c r="BK10" s="292"/>
      <c r="BL10" s="292"/>
      <c r="BM10" s="292"/>
      <c r="BN10" s="292"/>
      <c r="BO10" s="292"/>
      <c r="BP10" s="292"/>
      <c r="BQ10" s="292"/>
      <c r="BR10" s="292"/>
      <c r="BS10" s="292"/>
      <c r="BT10" s="292"/>
      <c r="BU10" s="270"/>
      <c r="BV10" s="271"/>
      <c r="BW10" s="271"/>
      <c r="BX10" s="272"/>
    </row>
    <row r="11" spans="25:76" ht="20.100000000000001" customHeight="1">
      <c r="Y11" s="362"/>
      <c r="Z11" s="360">
        <f>IF(BS3="簡易型Ⅱ",4,5)</f>
        <v>4</v>
      </c>
      <c r="AA11" s="323" t="s">
        <v>243</v>
      </c>
      <c r="AB11" s="324"/>
      <c r="AC11" s="324"/>
      <c r="AD11" s="324"/>
      <c r="AE11" s="324"/>
      <c r="AF11" s="324"/>
      <c r="AG11" s="325"/>
      <c r="AH11" s="338" t="s">
        <v>211</v>
      </c>
      <c r="AI11" s="339"/>
      <c r="AJ11" s="339"/>
      <c r="AK11" s="339"/>
      <c r="AL11" s="339"/>
      <c r="AM11" s="339"/>
      <c r="AN11" s="339"/>
      <c r="AO11" s="339"/>
      <c r="AP11" s="339"/>
      <c r="AQ11" s="339"/>
      <c r="AR11" s="339"/>
      <c r="AS11" s="339"/>
      <c r="AT11" s="339"/>
      <c r="AU11" s="339"/>
      <c r="AV11" s="339"/>
      <c r="AW11" s="339"/>
      <c r="AX11" s="340"/>
      <c r="AY11" s="301" t="s">
        <v>346</v>
      </c>
      <c r="AZ11" s="301"/>
      <c r="BA11" s="301"/>
      <c r="BB11" s="301"/>
      <c r="BC11" s="301"/>
      <c r="BD11" s="301"/>
      <c r="BE11" s="301"/>
      <c r="BF11" s="301"/>
      <c r="BG11" s="301"/>
      <c r="BH11" s="301"/>
      <c r="BI11" s="301"/>
      <c r="BJ11" s="301"/>
      <c r="BK11" s="301"/>
      <c r="BL11" s="301"/>
      <c r="BM11" s="301"/>
      <c r="BN11" s="301"/>
      <c r="BO11" s="301"/>
      <c r="BP11" s="301"/>
      <c r="BQ11" s="301"/>
      <c r="BR11" s="301"/>
      <c r="BS11" s="301"/>
      <c r="BT11" s="301"/>
      <c r="BU11" s="276" t="s">
        <v>325</v>
      </c>
      <c r="BV11" s="277"/>
      <c r="BW11" s="277"/>
      <c r="BX11" s="278"/>
    </row>
    <row r="12" spans="25:76" ht="34.5" customHeight="1">
      <c r="Y12" s="362"/>
      <c r="Z12" s="365"/>
      <c r="AA12" s="326"/>
      <c r="AB12" s="327"/>
      <c r="AC12" s="327"/>
      <c r="AD12" s="327"/>
      <c r="AE12" s="327"/>
      <c r="AF12" s="327"/>
      <c r="AG12" s="328"/>
      <c r="AH12" s="341"/>
      <c r="AI12" s="342"/>
      <c r="AJ12" s="342"/>
      <c r="AK12" s="342"/>
      <c r="AL12" s="342"/>
      <c r="AM12" s="342"/>
      <c r="AN12" s="342"/>
      <c r="AO12" s="342"/>
      <c r="AP12" s="342"/>
      <c r="AQ12" s="342"/>
      <c r="AR12" s="342"/>
      <c r="AS12" s="342"/>
      <c r="AT12" s="342"/>
      <c r="AU12" s="342"/>
      <c r="AV12" s="342"/>
      <c r="AW12" s="342"/>
      <c r="AX12" s="343"/>
      <c r="AY12" s="315" t="s">
        <v>347</v>
      </c>
      <c r="AZ12" s="316"/>
      <c r="BA12" s="316"/>
      <c r="BB12" s="316"/>
      <c r="BC12" s="316"/>
      <c r="BD12" s="316"/>
      <c r="BE12" s="316"/>
      <c r="BF12" s="316"/>
      <c r="BG12" s="316"/>
      <c r="BH12" s="316"/>
      <c r="BI12" s="316"/>
      <c r="BJ12" s="316"/>
      <c r="BK12" s="316"/>
      <c r="BL12" s="316"/>
      <c r="BM12" s="316"/>
      <c r="BN12" s="316"/>
      <c r="BO12" s="316"/>
      <c r="BP12" s="316"/>
      <c r="BQ12" s="316"/>
      <c r="BR12" s="316"/>
      <c r="BS12" s="316"/>
      <c r="BT12" s="317"/>
      <c r="BU12" s="276" t="s">
        <v>13</v>
      </c>
      <c r="BV12" s="277"/>
      <c r="BW12" s="277"/>
      <c r="BX12" s="278"/>
    </row>
    <row r="13" spans="25:76" ht="20.100000000000001" customHeight="1">
      <c r="Y13" s="362"/>
      <c r="Z13" s="365"/>
      <c r="AA13" s="326"/>
      <c r="AB13" s="327"/>
      <c r="AC13" s="327"/>
      <c r="AD13" s="327"/>
      <c r="AE13" s="327"/>
      <c r="AF13" s="327"/>
      <c r="AG13" s="328"/>
      <c r="AH13" s="341"/>
      <c r="AI13" s="342"/>
      <c r="AJ13" s="342"/>
      <c r="AK13" s="342"/>
      <c r="AL13" s="342"/>
      <c r="AM13" s="342"/>
      <c r="AN13" s="342"/>
      <c r="AO13" s="342"/>
      <c r="AP13" s="342"/>
      <c r="AQ13" s="342"/>
      <c r="AR13" s="342"/>
      <c r="AS13" s="342"/>
      <c r="AT13" s="342"/>
      <c r="AU13" s="342"/>
      <c r="AV13" s="342"/>
      <c r="AW13" s="342"/>
      <c r="AX13" s="343"/>
      <c r="AY13" s="301" t="s">
        <v>326</v>
      </c>
      <c r="AZ13" s="301"/>
      <c r="BA13" s="301"/>
      <c r="BB13" s="301"/>
      <c r="BC13" s="301"/>
      <c r="BD13" s="301"/>
      <c r="BE13" s="301"/>
      <c r="BF13" s="301"/>
      <c r="BG13" s="301"/>
      <c r="BH13" s="301"/>
      <c r="BI13" s="301"/>
      <c r="BJ13" s="301"/>
      <c r="BK13" s="301"/>
      <c r="BL13" s="301"/>
      <c r="BM13" s="301"/>
      <c r="BN13" s="301"/>
      <c r="BO13" s="301"/>
      <c r="BP13" s="301"/>
      <c r="BQ13" s="301"/>
      <c r="BR13" s="301"/>
      <c r="BS13" s="301"/>
      <c r="BT13" s="301"/>
      <c r="BU13" s="276" t="s">
        <v>13</v>
      </c>
      <c r="BV13" s="277"/>
      <c r="BW13" s="277"/>
      <c r="BX13" s="278"/>
    </row>
    <row r="14" spans="25:76" ht="20.100000000000001" customHeight="1">
      <c r="Y14" s="362"/>
      <c r="Z14" s="365"/>
      <c r="AA14" s="326"/>
      <c r="AB14" s="327"/>
      <c r="AC14" s="327"/>
      <c r="AD14" s="327"/>
      <c r="AE14" s="327"/>
      <c r="AF14" s="327"/>
      <c r="AG14" s="328"/>
      <c r="AH14" s="341"/>
      <c r="AI14" s="342"/>
      <c r="AJ14" s="342"/>
      <c r="AK14" s="342"/>
      <c r="AL14" s="342"/>
      <c r="AM14" s="342"/>
      <c r="AN14" s="342"/>
      <c r="AO14" s="342"/>
      <c r="AP14" s="342"/>
      <c r="AQ14" s="342"/>
      <c r="AR14" s="342"/>
      <c r="AS14" s="342"/>
      <c r="AT14" s="342"/>
      <c r="AU14" s="342"/>
      <c r="AV14" s="342"/>
      <c r="AW14" s="342"/>
      <c r="AX14" s="343"/>
      <c r="AY14" s="305" t="str">
        <f>IF(BD3=AH35,"不要（※本社（営業所等）があることを証明する書類（登記簿謄本等））","本社（営業所等）があることを証明する書類（登記簿謄本等）")</f>
        <v>不要（※本社（営業所等）があることを証明する書類（登記簿謄本等））</v>
      </c>
      <c r="AZ14" s="306"/>
      <c r="BA14" s="306"/>
      <c r="BB14" s="306"/>
      <c r="BC14" s="306"/>
      <c r="BD14" s="306"/>
      <c r="BE14" s="306"/>
      <c r="BF14" s="306"/>
      <c r="BG14" s="306"/>
      <c r="BH14" s="306"/>
      <c r="BI14" s="306"/>
      <c r="BJ14" s="306"/>
      <c r="BK14" s="306"/>
      <c r="BL14" s="306"/>
      <c r="BM14" s="306"/>
      <c r="BN14" s="306"/>
      <c r="BO14" s="306"/>
      <c r="BP14" s="306"/>
      <c r="BQ14" s="306"/>
      <c r="BR14" s="306"/>
      <c r="BS14" s="306"/>
      <c r="BT14" s="307"/>
      <c r="BU14" s="279"/>
      <c r="BV14" s="280"/>
      <c r="BW14" s="280"/>
      <c r="BX14" s="281"/>
    </row>
    <row r="15" spans="25:76" ht="20.100000000000001" customHeight="1">
      <c r="Y15" s="362"/>
      <c r="Z15" s="365"/>
      <c r="AA15" s="326"/>
      <c r="AB15" s="327"/>
      <c r="AC15" s="327"/>
      <c r="AD15" s="327"/>
      <c r="AE15" s="327"/>
      <c r="AF15" s="327"/>
      <c r="AG15" s="328"/>
      <c r="AH15" s="341"/>
      <c r="AI15" s="342"/>
      <c r="AJ15" s="342"/>
      <c r="AK15" s="342"/>
      <c r="AL15" s="342"/>
      <c r="AM15" s="342"/>
      <c r="AN15" s="342"/>
      <c r="AO15" s="342"/>
      <c r="AP15" s="342"/>
      <c r="AQ15" s="342"/>
      <c r="AR15" s="342"/>
      <c r="AS15" s="342"/>
      <c r="AT15" s="342"/>
      <c r="AU15" s="342"/>
      <c r="AV15" s="342"/>
      <c r="AW15" s="342"/>
      <c r="AX15" s="343"/>
      <c r="AY15" s="300" t="s">
        <v>327</v>
      </c>
      <c r="AZ15" s="300"/>
      <c r="BA15" s="300"/>
      <c r="BB15" s="300"/>
      <c r="BC15" s="300"/>
      <c r="BD15" s="300"/>
      <c r="BE15" s="300"/>
      <c r="BF15" s="300"/>
      <c r="BG15" s="300"/>
      <c r="BH15" s="300"/>
      <c r="BI15" s="300"/>
      <c r="BJ15" s="300"/>
      <c r="BK15" s="300"/>
      <c r="BL15" s="300"/>
      <c r="BM15" s="300"/>
      <c r="BN15" s="300"/>
      <c r="BO15" s="300"/>
      <c r="BP15" s="300"/>
      <c r="BQ15" s="300"/>
      <c r="BR15" s="300"/>
      <c r="BS15" s="300"/>
      <c r="BT15" s="300"/>
      <c r="BU15" s="276" t="s">
        <v>325</v>
      </c>
      <c r="BV15" s="277"/>
      <c r="BW15" s="277"/>
      <c r="BX15" s="278"/>
    </row>
    <row r="16" spans="25:76" ht="20.100000000000001" customHeight="1">
      <c r="Y16" s="362"/>
      <c r="Z16" s="365"/>
      <c r="AA16" s="326"/>
      <c r="AB16" s="327"/>
      <c r="AC16" s="327"/>
      <c r="AD16" s="327"/>
      <c r="AE16" s="327"/>
      <c r="AF16" s="327"/>
      <c r="AG16" s="328"/>
      <c r="AH16" s="341"/>
      <c r="AI16" s="342"/>
      <c r="AJ16" s="342"/>
      <c r="AK16" s="342"/>
      <c r="AL16" s="342"/>
      <c r="AM16" s="342"/>
      <c r="AN16" s="342"/>
      <c r="AO16" s="342"/>
      <c r="AP16" s="342"/>
      <c r="AQ16" s="342"/>
      <c r="AR16" s="342"/>
      <c r="AS16" s="342"/>
      <c r="AT16" s="342"/>
      <c r="AU16" s="342"/>
      <c r="AV16" s="342"/>
      <c r="AW16" s="342"/>
      <c r="AX16" s="343"/>
      <c r="AY16" s="299" t="s">
        <v>328</v>
      </c>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76" t="s">
        <v>13</v>
      </c>
      <c r="BV16" s="277"/>
      <c r="BW16" s="277"/>
      <c r="BX16" s="278"/>
    </row>
    <row r="17" spans="25:76" ht="20.100000000000001" customHeight="1">
      <c r="Y17" s="362"/>
      <c r="Z17" s="361"/>
      <c r="AA17" s="329"/>
      <c r="AB17" s="330"/>
      <c r="AC17" s="330"/>
      <c r="AD17" s="330"/>
      <c r="AE17" s="330"/>
      <c r="AF17" s="330"/>
      <c r="AG17" s="331"/>
      <c r="AH17" s="344"/>
      <c r="AI17" s="345"/>
      <c r="AJ17" s="345"/>
      <c r="AK17" s="345"/>
      <c r="AL17" s="345"/>
      <c r="AM17" s="345"/>
      <c r="AN17" s="345"/>
      <c r="AO17" s="345"/>
      <c r="AP17" s="345"/>
      <c r="AQ17" s="345"/>
      <c r="AR17" s="345"/>
      <c r="AS17" s="345"/>
      <c r="AT17" s="345"/>
      <c r="AU17" s="345"/>
      <c r="AV17" s="345"/>
      <c r="AW17" s="345"/>
      <c r="AX17" s="346"/>
      <c r="AY17" s="299" t="s">
        <v>332</v>
      </c>
      <c r="AZ17" s="299"/>
      <c r="BA17" s="299"/>
      <c r="BB17" s="299"/>
      <c r="BC17" s="299"/>
      <c r="BD17" s="299"/>
      <c r="BE17" s="299"/>
      <c r="BF17" s="299"/>
      <c r="BG17" s="299"/>
      <c r="BH17" s="299"/>
      <c r="BI17" s="299"/>
      <c r="BJ17" s="299"/>
      <c r="BK17" s="299"/>
      <c r="BL17" s="299"/>
      <c r="BM17" s="299"/>
      <c r="BN17" s="299"/>
      <c r="BO17" s="299"/>
      <c r="BP17" s="299"/>
      <c r="BQ17" s="299"/>
      <c r="BR17" s="299"/>
      <c r="BS17" s="299"/>
      <c r="BT17" s="299"/>
      <c r="BU17" s="276" t="s">
        <v>13</v>
      </c>
      <c r="BV17" s="277"/>
      <c r="BW17" s="277"/>
      <c r="BX17" s="278"/>
    </row>
    <row r="18" spans="25:76" ht="20.100000000000001" customHeight="1">
      <c r="Y18" s="362"/>
      <c r="Z18" s="195">
        <v>6</v>
      </c>
      <c r="AA18" s="320" t="s">
        <v>244</v>
      </c>
      <c r="AB18" s="321"/>
      <c r="AC18" s="321"/>
      <c r="AD18" s="321"/>
      <c r="AE18" s="321"/>
      <c r="AF18" s="321"/>
      <c r="AG18" s="322"/>
      <c r="AH18" s="353" t="s">
        <v>224</v>
      </c>
      <c r="AI18" s="354"/>
      <c r="AJ18" s="354"/>
      <c r="AK18" s="354"/>
      <c r="AL18" s="354"/>
      <c r="AM18" s="354"/>
      <c r="AN18" s="354"/>
      <c r="AO18" s="354"/>
      <c r="AP18" s="354"/>
      <c r="AQ18" s="354"/>
      <c r="AR18" s="354"/>
      <c r="AS18" s="354"/>
      <c r="AT18" s="354"/>
      <c r="AU18" s="354"/>
      <c r="AV18" s="354"/>
      <c r="AW18" s="354"/>
      <c r="AX18" s="355"/>
      <c r="AY18" s="302" t="s">
        <v>13</v>
      </c>
      <c r="AZ18" s="303"/>
      <c r="BA18" s="303"/>
      <c r="BB18" s="303"/>
      <c r="BC18" s="303"/>
      <c r="BD18" s="303"/>
      <c r="BE18" s="303"/>
      <c r="BF18" s="303"/>
      <c r="BG18" s="303"/>
      <c r="BH18" s="303"/>
      <c r="BI18" s="303"/>
      <c r="BJ18" s="303"/>
      <c r="BK18" s="303"/>
      <c r="BL18" s="303"/>
      <c r="BM18" s="303"/>
      <c r="BN18" s="303"/>
      <c r="BO18" s="303"/>
      <c r="BP18" s="303"/>
      <c r="BQ18" s="303"/>
      <c r="BR18" s="303"/>
      <c r="BS18" s="303"/>
      <c r="BT18" s="304"/>
      <c r="BU18" s="289"/>
      <c r="BV18" s="290"/>
      <c r="BW18" s="290"/>
      <c r="BX18" s="291"/>
    </row>
    <row r="19" spans="25:76" ht="20.100000000000001" customHeight="1">
      <c r="Y19" s="362"/>
      <c r="Z19" s="360">
        <v>7</v>
      </c>
      <c r="AA19" s="323" t="s">
        <v>299</v>
      </c>
      <c r="AB19" s="324"/>
      <c r="AC19" s="324"/>
      <c r="AD19" s="324"/>
      <c r="AE19" s="324"/>
      <c r="AF19" s="324"/>
      <c r="AG19" s="325"/>
      <c r="AH19" s="338" t="s">
        <v>229</v>
      </c>
      <c r="AI19" s="339"/>
      <c r="AJ19" s="339"/>
      <c r="AK19" s="339"/>
      <c r="AL19" s="339"/>
      <c r="AM19" s="339"/>
      <c r="AN19" s="339"/>
      <c r="AO19" s="339"/>
      <c r="AP19" s="339"/>
      <c r="AQ19" s="339"/>
      <c r="AR19" s="339"/>
      <c r="AS19" s="339"/>
      <c r="AT19" s="339"/>
      <c r="AU19" s="339"/>
      <c r="AV19" s="339"/>
      <c r="AW19" s="339"/>
      <c r="AX19" s="340"/>
      <c r="AY19" s="293" t="s">
        <v>13</v>
      </c>
      <c r="AZ19" s="294"/>
      <c r="BA19" s="294"/>
      <c r="BB19" s="294"/>
      <c r="BC19" s="294"/>
      <c r="BD19" s="294"/>
      <c r="BE19" s="294"/>
      <c r="BF19" s="294"/>
      <c r="BG19" s="294"/>
      <c r="BH19" s="294"/>
      <c r="BI19" s="294"/>
      <c r="BJ19" s="294"/>
      <c r="BK19" s="294"/>
      <c r="BL19" s="294"/>
      <c r="BM19" s="294"/>
      <c r="BN19" s="294"/>
      <c r="BO19" s="294"/>
      <c r="BP19" s="294"/>
      <c r="BQ19" s="294"/>
      <c r="BR19" s="294"/>
      <c r="BS19" s="294"/>
      <c r="BT19" s="295"/>
      <c r="BU19" s="289" t="s">
        <v>10</v>
      </c>
      <c r="BV19" s="290"/>
      <c r="BW19" s="290"/>
      <c r="BX19" s="291"/>
    </row>
    <row r="20" spans="25:76" ht="20.100000000000001" customHeight="1" thickBot="1">
      <c r="Y20" s="362"/>
      <c r="Z20" s="361"/>
      <c r="AA20" s="332" t="s">
        <v>300</v>
      </c>
      <c r="AB20" s="333"/>
      <c r="AC20" s="333"/>
      <c r="AD20" s="333"/>
      <c r="AE20" s="333"/>
      <c r="AF20" s="333"/>
      <c r="AG20" s="334"/>
      <c r="AH20" s="350"/>
      <c r="AI20" s="351"/>
      <c r="AJ20" s="351"/>
      <c r="AK20" s="351"/>
      <c r="AL20" s="351"/>
      <c r="AM20" s="351"/>
      <c r="AN20" s="351"/>
      <c r="AO20" s="351"/>
      <c r="AP20" s="351"/>
      <c r="AQ20" s="351"/>
      <c r="AR20" s="351"/>
      <c r="AS20" s="351"/>
      <c r="AT20" s="351"/>
      <c r="AU20" s="351"/>
      <c r="AV20" s="351"/>
      <c r="AW20" s="351"/>
      <c r="AX20" s="352"/>
      <c r="AY20" s="296"/>
      <c r="AZ20" s="297"/>
      <c r="BA20" s="297"/>
      <c r="BB20" s="297"/>
      <c r="BC20" s="297"/>
      <c r="BD20" s="297"/>
      <c r="BE20" s="297"/>
      <c r="BF20" s="297"/>
      <c r="BG20" s="297"/>
      <c r="BH20" s="297"/>
      <c r="BI20" s="297"/>
      <c r="BJ20" s="297"/>
      <c r="BK20" s="297"/>
      <c r="BL20" s="297"/>
      <c r="BM20" s="297"/>
      <c r="BN20" s="297"/>
      <c r="BO20" s="297"/>
      <c r="BP20" s="297"/>
      <c r="BQ20" s="297"/>
      <c r="BR20" s="297"/>
      <c r="BS20" s="297"/>
      <c r="BT20" s="298"/>
      <c r="BU20" s="286"/>
      <c r="BV20" s="287"/>
      <c r="BW20" s="287"/>
      <c r="BX20" s="288"/>
    </row>
    <row r="21" spans="25:76" ht="5.0999999999999996" customHeight="1" thickBot="1">
      <c r="Y21" s="191"/>
      <c r="Z21" s="192"/>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193"/>
      <c r="BA21" s="193"/>
      <c r="BB21" s="193"/>
      <c r="BC21" s="193"/>
      <c r="BD21" s="193"/>
      <c r="BE21" s="193"/>
      <c r="BF21" s="193"/>
      <c r="BG21" s="193"/>
      <c r="BH21" s="193"/>
      <c r="BI21" s="193"/>
      <c r="BJ21" s="193"/>
      <c r="BK21" s="193"/>
      <c r="BL21" s="193"/>
      <c r="BM21" s="193"/>
      <c r="BN21" s="193"/>
      <c r="BO21" s="193"/>
    </row>
    <row r="22" spans="25:76" ht="20.100000000000001" customHeight="1">
      <c r="Y22" s="362" t="s">
        <v>223</v>
      </c>
      <c r="Z22" s="360">
        <v>8</v>
      </c>
      <c r="AA22" s="405" t="str">
        <f>IF(AK3=AA35,"入札後審査様式第２号","様式第２号")</f>
        <v>入札後審査様式第２号</v>
      </c>
      <c r="AB22" s="406"/>
      <c r="AC22" s="406"/>
      <c r="AD22" s="406"/>
      <c r="AE22" s="406"/>
      <c r="AF22" s="406"/>
      <c r="AG22" s="407"/>
      <c r="AH22" s="347" t="str">
        <f>IF(AK3=AA35,"入札参加資格確認申請書（入札後審査型）","入札参加資格確認申請書")</f>
        <v>入札参加資格確認申請書（入札後審査型）</v>
      </c>
      <c r="AI22" s="348"/>
      <c r="AJ22" s="348"/>
      <c r="AK22" s="348"/>
      <c r="AL22" s="348"/>
      <c r="AM22" s="348"/>
      <c r="AN22" s="348"/>
      <c r="AO22" s="348"/>
      <c r="AP22" s="348"/>
      <c r="AQ22" s="348"/>
      <c r="AR22" s="348"/>
      <c r="AS22" s="348"/>
      <c r="AT22" s="348"/>
      <c r="AU22" s="348"/>
      <c r="AV22" s="348"/>
      <c r="AW22" s="348"/>
      <c r="AX22" s="349"/>
      <c r="AY22" s="387" t="s">
        <v>13</v>
      </c>
      <c r="AZ22" s="388"/>
      <c r="BA22" s="388"/>
      <c r="BB22" s="388"/>
      <c r="BC22" s="388"/>
      <c r="BD22" s="388"/>
      <c r="BE22" s="388"/>
      <c r="BF22" s="388"/>
      <c r="BG22" s="388"/>
      <c r="BH22" s="388"/>
      <c r="BI22" s="388"/>
      <c r="BJ22" s="388"/>
      <c r="BK22" s="388"/>
      <c r="BL22" s="388"/>
      <c r="BM22" s="388"/>
      <c r="BN22" s="388"/>
      <c r="BO22" s="388"/>
      <c r="BP22" s="388"/>
      <c r="BQ22" s="388"/>
      <c r="BR22" s="388"/>
      <c r="BS22" s="388"/>
      <c r="BT22" s="389"/>
      <c r="BU22" s="402"/>
      <c r="BV22" s="403"/>
      <c r="BW22" s="403"/>
      <c r="BX22" s="404"/>
    </row>
    <row r="23" spans="25:76" ht="20.100000000000001" customHeight="1">
      <c r="Y23" s="362"/>
      <c r="Z23" s="365"/>
      <c r="AA23" s="408"/>
      <c r="AB23" s="409"/>
      <c r="AC23" s="409"/>
      <c r="AD23" s="409"/>
      <c r="AE23" s="409"/>
      <c r="AF23" s="409"/>
      <c r="AG23" s="410"/>
      <c r="AH23" s="397" t="s">
        <v>382</v>
      </c>
      <c r="AI23" s="397"/>
      <c r="AJ23" s="397"/>
      <c r="AK23" s="397"/>
      <c r="AL23" s="397"/>
      <c r="AM23" s="397"/>
      <c r="AN23" s="397"/>
      <c r="AO23" s="397"/>
      <c r="AP23" s="397"/>
      <c r="AQ23" s="397"/>
      <c r="AR23" s="397"/>
      <c r="AS23" s="397"/>
      <c r="AT23" s="397"/>
      <c r="AU23" s="397"/>
      <c r="AV23" s="397"/>
      <c r="AW23" s="397"/>
      <c r="AX23" s="397"/>
      <c r="AY23" s="369" t="str">
        <f>IF(AK3=AA35,"不要（※企業の同種業務実績の確認（根拠）資料）","企業の同種業務実績の確認（根拠）資料")</f>
        <v>不要（※企業の同種業務実績の確認（根拠）資料）</v>
      </c>
      <c r="AZ23" s="370"/>
      <c r="BA23" s="370"/>
      <c r="BB23" s="370"/>
      <c r="BC23" s="370"/>
      <c r="BD23" s="370"/>
      <c r="BE23" s="370"/>
      <c r="BF23" s="370"/>
      <c r="BG23" s="370"/>
      <c r="BH23" s="370"/>
      <c r="BI23" s="370"/>
      <c r="BJ23" s="370"/>
      <c r="BK23" s="370"/>
      <c r="BL23" s="370"/>
      <c r="BM23" s="370"/>
      <c r="BN23" s="370"/>
      <c r="BO23" s="370"/>
      <c r="BP23" s="370"/>
      <c r="BQ23" s="370"/>
      <c r="BR23" s="370"/>
      <c r="BS23" s="370"/>
      <c r="BT23" s="371"/>
      <c r="BU23" s="356"/>
      <c r="BV23" s="357"/>
      <c r="BW23" s="357"/>
      <c r="BX23" s="358"/>
    </row>
    <row r="24" spans="25:76" ht="35.1" customHeight="1">
      <c r="Y24" s="362"/>
      <c r="Z24" s="365"/>
      <c r="AA24" s="408"/>
      <c r="AB24" s="409"/>
      <c r="AC24" s="409"/>
      <c r="AD24" s="409"/>
      <c r="AE24" s="409"/>
      <c r="AF24" s="409"/>
      <c r="AG24" s="410"/>
      <c r="AH24" s="397"/>
      <c r="AI24" s="397"/>
      <c r="AJ24" s="397"/>
      <c r="AK24" s="397"/>
      <c r="AL24" s="397"/>
      <c r="AM24" s="397"/>
      <c r="AN24" s="397"/>
      <c r="AO24" s="397"/>
      <c r="AP24" s="397"/>
      <c r="AQ24" s="397"/>
      <c r="AR24" s="397"/>
      <c r="AS24" s="397"/>
      <c r="AT24" s="397"/>
      <c r="AU24" s="397"/>
      <c r="AV24" s="397"/>
      <c r="AW24" s="397"/>
      <c r="AX24" s="397"/>
      <c r="AY24" s="390"/>
      <c r="AZ24" s="391"/>
      <c r="BA24" s="391"/>
      <c r="BB24" s="391"/>
      <c r="BC24" s="391"/>
      <c r="BD24" s="391"/>
      <c r="BE24" s="391"/>
      <c r="BF24" s="391"/>
      <c r="BG24" s="391"/>
      <c r="BH24" s="391"/>
      <c r="BI24" s="391"/>
      <c r="BJ24" s="391"/>
      <c r="BK24" s="391"/>
      <c r="BL24" s="391"/>
      <c r="BM24" s="391"/>
      <c r="BN24" s="391"/>
      <c r="BO24" s="391"/>
      <c r="BP24" s="391"/>
      <c r="BQ24" s="391"/>
      <c r="BR24" s="391"/>
      <c r="BS24" s="391"/>
      <c r="BT24" s="392"/>
      <c r="BU24" s="356"/>
      <c r="BV24" s="357"/>
      <c r="BW24" s="357"/>
      <c r="BX24" s="358"/>
    </row>
    <row r="25" spans="25:76" ht="20.100000000000001" customHeight="1">
      <c r="Y25" s="362"/>
      <c r="Z25" s="365"/>
      <c r="AA25" s="408"/>
      <c r="AB25" s="409"/>
      <c r="AC25" s="409"/>
      <c r="AD25" s="409"/>
      <c r="AE25" s="409"/>
      <c r="AF25" s="409"/>
      <c r="AG25" s="410"/>
      <c r="AH25" s="396" t="s">
        <v>383</v>
      </c>
      <c r="AI25" s="396"/>
      <c r="AJ25" s="396"/>
      <c r="AK25" s="396"/>
      <c r="AL25" s="396"/>
      <c r="AM25" s="396"/>
      <c r="AN25" s="396"/>
      <c r="AO25" s="396"/>
      <c r="AP25" s="396"/>
      <c r="AQ25" s="396"/>
      <c r="AR25" s="396"/>
      <c r="AS25" s="396"/>
      <c r="AT25" s="396"/>
      <c r="AU25" s="396"/>
      <c r="AV25" s="396"/>
      <c r="AW25" s="396"/>
      <c r="AX25" s="396"/>
      <c r="AY25" s="292" t="str">
        <f>IF(AK3=AA35,"不要（※技術者の資格、雇用関係を書する書類）","技術者の資格、雇用関係を書する書類")</f>
        <v>不要（※技術者の資格、雇用関係を書する書類）</v>
      </c>
      <c r="AZ25" s="292"/>
      <c r="BA25" s="292"/>
      <c r="BB25" s="292"/>
      <c r="BC25" s="292"/>
      <c r="BD25" s="292"/>
      <c r="BE25" s="292"/>
      <c r="BF25" s="292"/>
      <c r="BG25" s="292"/>
      <c r="BH25" s="292"/>
      <c r="BI25" s="292"/>
      <c r="BJ25" s="292"/>
      <c r="BK25" s="292"/>
      <c r="BL25" s="292"/>
      <c r="BM25" s="292"/>
      <c r="BN25" s="292"/>
      <c r="BO25" s="292"/>
      <c r="BP25" s="292"/>
      <c r="BQ25" s="292"/>
      <c r="BR25" s="292"/>
      <c r="BS25" s="292"/>
      <c r="BT25" s="292"/>
      <c r="BU25" s="356"/>
      <c r="BV25" s="357"/>
      <c r="BW25" s="357"/>
      <c r="BX25" s="358"/>
    </row>
    <row r="26" spans="25:76" ht="20.100000000000001" customHeight="1">
      <c r="Y26" s="362"/>
      <c r="Z26" s="365"/>
      <c r="AA26" s="408"/>
      <c r="AB26" s="409"/>
      <c r="AC26" s="409"/>
      <c r="AD26" s="409"/>
      <c r="AE26" s="409"/>
      <c r="AF26" s="409"/>
      <c r="AG26" s="410"/>
      <c r="AH26" s="396"/>
      <c r="AI26" s="396"/>
      <c r="AJ26" s="396"/>
      <c r="AK26" s="396"/>
      <c r="AL26" s="396"/>
      <c r="AM26" s="396"/>
      <c r="AN26" s="396"/>
      <c r="AO26" s="396"/>
      <c r="AP26" s="396"/>
      <c r="AQ26" s="396"/>
      <c r="AR26" s="396"/>
      <c r="AS26" s="396"/>
      <c r="AT26" s="396"/>
      <c r="AU26" s="396"/>
      <c r="AV26" s="396"/>
      <c r="AW26" s="396"/>
      <c r="AX26" s="396"/>
      <c r="AY26" s="386" t="str">
        <f>IF(AK3=AA35,"不要（※技術者の同種業務の経験を確認できる書類（条件がある場合））","技術者の同種業務の経験を確認できる書類（条件がある場合））")</f>
        <v>不要（※技術者の同種業務の経験を確認できる書類（条件がある場合））</v>
      </c>
      <c r="AZ26" s="386"/>
      <c r="BA26" s="386"/>
      <c r="BB26" s="386"/>
      <c r="BC26" s="386"/>
      <c r="BD26" s="386"/>
      <c r="BE26" s="386"/>
      <c r="BF26" s="386"/>
      <c r="BG26" s="386"/>
      <c r="BH26" s="386"/>
      <c r="BI26" s="386"/>
      <c r="BJ26" s="386"/>
      <c r="BK26" s="386"/>
      <c r="BL26" s="386"/>
      <c r="BM26" s="386"/>
      <c r="BN26" s="386"/>
      <c r="BO26" s="386"/>
      <c r="BP26" s="386"/>
      <c r="BQ26" s="386"/>
      <c r="BR26" s="386"/>
      <c r="BS26" s="386"/>
      <c r="BT26" s="386"/>
      <c r="BU26" s="356"/>
      <c r="BV26" s="357"/>
      <c r="BW26" s="357"/>
      <c r="BX26" s="358"/>
    </row>
    <row r="27" spans="25:76" ht="30" customHeight="1">
      <c r="Y27" s="362"/>
      <c r="Z27" s="361"/>
      <c r="AA27" s="411"/>
      <c r="AB27" s="412"/>
      <c r="AC27" s="412"/>
      <c r="AD27" s="412"/>
      <c r="AE27" s="412"/>
      <c r="AF27" s="412"/>
      <c r="AG27" s="413"/>
      <c r="AH27" s="396" t="s">
        <v>384</v>
      </c>
      <c r="AI27" s="396"/>
      <c r="AJ27" s="396"/>
      <c r="AK27" s="396"/>
      <c r="AL27" s="396"/>
      <c r="AM27" s="396"/>
      <c r="AN27" s="396"/>
      <c r="AO27" s="396"/>
      <c r="AP27" s="396"/>
      <c r="AQ27" s="396"/>
      <c r="AR27" s="396"/>
      <c r="AS27" s="396"/>
      <c r="AT27" s="396"/>
      <c r="AU27" s="396"/>
      <c r="AV27" s="396"/>
      <c r="AW27" s="396"/>
      <c r="AX27" s="396"/>
      <c r="AY27" s="292" t="str">
        <f>IF(AK3=AA35,"不要（※本社（営業所等）があることを証明する書類（登記簿謄本等）(条件がある場合）","本社（営業所等）があることを証明する書類（登記簿謄本等）(条件がある場合)")</f>
        <v>不要（※本社（営業所等）があることを証明する書類（登記簿謄本等）(条件がある場合）</v>
      </c>
      <c r="AZ27" s="292"/>
      <c r="BA27" s="292"/>
      <c r="BB27" s="292"/>
      <c r="BC27" s="292"/>
      <c r="BD27" s="292"/>
      <c r="BE27" s="292"/>
      <c r="BF27" s="292"/>
      <c r="BG27" s="292"/>
      <c r="BH27" s="292"/>
      <c r="BI27" s="292"/>
      <c r="BJ27" s="292"/>
      <c r="BK27" s="292"/>
      <c r="BL27" s="292"/>
      <c r="BM27" s="292"/>
      <c r="BN27" s="292"/>
      <c r="BO27" s="292"/>
      <c r="BP27" s="292"/>
      <c r="BQ27" s="292"/>
      <c r="BR27" s="292"/>
      <c r="BS27" s="292"/>
      <c r="BT27" s="292"/>
      <c r="BU27" s="356"/>
      <c r="BV27" s="357"/>
      <c r="BW27" s="357"/>
      <c r="BX27" s="358"/>
    </row>
    <row r="28" spans="25:76" ht="30" customHeight="1">
      <c r="Y28" s="362"/>
      <c r="Z28" s="262">
        <v>9</v>
      </c>
      <c r="AA28" s="398" t="s">
        <v>385</v>
      </c>
      <c r="AB28" s="399"/>
      <c r="AC28" s="399"/>
      <c r="AD28" s="399"/>
      <c r="AE28" s="399"/>
      <c r="AF28" s="399"/>
      <c r="AG28" s="400"/>
      <c r="AH28" s="401" t="s">
        <v>386</v>
      </c>
      <c r="AI28" s="401"/>
      <c r="AJ28" s="401"/>
      <c r="AK28" s="401"/>
      <c r="AL28" s="401"/>
      <c r="AM28" s="401"/>
      <c r="AN28" s="401"/>
      <c r="AO28" s="401"/>
      <c r="AP28" s="401"/>
      <c r="AQ28" s="401"/>
      <c r="AR28" s="401"/>
      <c r="AS28" s="401"/>
      <c r="AT28" s="401"/>
      <c r="AU28" s="401"/>
      <c r="AV28" s="401"/>
      <c r="AW28" s="401"/>
      <c r="AX28" s="401"/>
      <c r="AY28" s="397" t="s">
        <v>387</v>
      </c>
      <c r="AZ28" s="397"/>
      <c r="BA28" s="397"/>
      <c r="BB28" s="397"/>
      <c r="BC28" s="397"/>
      <c r="BD28" s="397"/>
      <c r="BE28" s="397"/>
      <c r="BF28" s="397"/>
      <c r="BG28" s="397"/>
      <c r="BH28" s="397"/>
      <c r="BI28" s="397"/>
      <c r="BJ28" s="397"/>
      <c r="BK28" s="397"/>
      <c r="BL28" s="397"/>
      <c r="BM28" s="397"/>
      <c r="BN28" s="397"/>
      <c r="BO28" s="397"/>
      <c r="BP28" s="397"/>
      <c r="BQ28" s="397"/>
      <c r="BR28" s="397"/>
      <c r="BS28" s="397"/>
      <c r="BT28" s="397"/>
      <c r="BU28" s="356"/>
      <c r="BV28" s="357"/>
      <c r="BW28" s="357"/>
      <c r="BX28" s="358"/>
    </row>
    <row r="29" spans="25:76" ht="30" customHeight="1" thickBot="1">
      <c r="Y29" s="362"/>
      <c r="Z29" s="262">
        <v>10</v>
      </c>
      <c r="AA29" s="335" t="str">
        <f>IF(AK3=AA35,"不要（※入札参加資格）","入札参加資格")</f>
        <v>不要（※入札参加資格）</v>
      </c>
      <c r="AB29" s="336"/>
      <c r="AC29" s="336"/>
      <c r="AD29" s="336"/>
      <c r="AE29" s="336"/>
      <c r="AF29" s="336"/>
      <c r="AG29" s="337"/>
      <c r="AH29" s="393"/>
      <c r="AI29" s="394"/>
      <c r="AJ29" s="394"/>
      <c r="AK29" s="394"/>
      <c r="AL29" s="394"/>
      <c r="AM29" s="394"/>
      <c r="AN29" s="394"/>
      <c r="AO29" s="394"/>
      <c r="AP29" s="394"/>
      <c r="AQ29" s="394"/>
      <c r="AR29" s="394"/>
      <c r="AS29" s="394"/>
      <c r="AT29" s="394"/>
      <c r="AU29" s="394"/>
      <c r="AV29" s="394"/>
      <c r="AW29" s="394"/>
      <c r="AX29" s="395"/>
      <c r="AY29" s="383" t="str">
        <f>IF(AK3=AA35,"不要（※建設コンサルタント登録規程に基づく登録証明の写し）","建設コンサルタント登録規程に基づく登録証明の写し")</f>
        <v>不要（※建設コンサルタント登録規程に基づく登録証明の写し）</v>
      </c>
      <c r="AZ29" s="384"/>
      <c r="BA29" s="384"/>
      <c r="BB29" s="384"/>
      <c r="BC29" s="384"/>
      <c r="BD29" s="384"/>
      <c r="BE29" s="384"/>
      <c r="BF29" s="384"/>
      <c r="BG29" s="384"/>
      <c r="BH29" s="384"/>
      <c r="BI29" s="384"/>
      <c r="BJ29" s="384"/>
      <c r="BK29" s="384"/>
      <c r="BL29" s="384"/>
      <c r="BM29" s="384"/>
      <c r="BN29" s="384"/>
      <c r="BO29" s="384"/>
      <c r="BP29" s="384"/>
      <c r="BQ29" s="384"/>
      <c r="BR29" s="384"/>
      <c r="BS29" s="384"/>
      <c r="BT29" s="385"/>
      <c r="BU29" s="356"/>
      <c r="BV29" s="357"/>
      <c r="BW29" s="357"/>
      <c r="BX29" s="358"/>
    </row>
    <row r="30" spans="25:76" ht="20.100000000000001" customHeight="1">
      <c r="Y30" s="191"/>
      <c r="Z30" s="192"/>
      <c r="AA30" s="318" t="str">
        <f>IF(AK3=AA35,"※入札参加者は、執行機関の指定する日までに様式を提出するものとする。入札執行後、落札候補者は、執行機関の指定する日までに添付書類等を提出するものとする。なお、様式及び添付書類等を提出できない場合や、資格要件を満たしていない場合並びに虚偽の申請を行った者等は入札が無効となることがあります。","※入札参加者は、執行機関の指定する日までに様式及び添付書類等を提出するものとする。なお、様式及び添付書類等を提出できない場合や、資格要件を満たしていない場合並びに虚偽の申請を行った者等は入札が無効となることがあります。")</f>
        <v>※入札参加者は、執行機関の指定する日までに様式を提出するものとする。入札執行後、落札候補者は、執行機関の指定する日までに添付書類等を提出するものとする。なお、様式及び添付書類等を提出できない場合や、資格要件を満たしていない場合並びに虚偽の申請を行った者等は入札が無効となることがあります。</v>
      </c>
      <c r="AB30" s="318"/>
      <c r="AC30" s="318"/>
      <c r="AD30" s="318"/>
      <c r="AE30" s="318"/>
      <c r="AF30" s="318"/>
      <c r="AG30" s="318"/>
      <c r="AH30" s="318"/>
      <c r="AI30" s="318"/>
      <c r="AJ30" s="318"/>
      <c r="AK30" s="318"/>
      <c r="AL30" s="318"/>
      <c r="AM30" s="318"/>
      <c r="AN30" s="318"/>
      <c r="AO30" s="318"/>
      <c r="AP30" s="318"/>
      <c r="AQ30" s="318"/>
      <c r="AR30" s="318"/>
      <c r="AS30" s="318"/>
      <c r="AT30" s="318"/>
      <c r="AU30" s="318"/>
      <c r="AV30" s="318"/>
      <c r="AW30" s="318"/>
      <c r="AX30" s="318"/>
      <c r="AY30" s="318"/>
      <c r="AZ30" s="318"/>
      <c r="BA30" s="318"/>
      <c r="BB30" s="318"/>
      <c r="BC30" s="318"/>
      <c r="BD30" s="318"/>
      <c r="BE30" s="318"/>
      <c r="BF30" s="318"/>
      <c r="BG30" s="318"/>
      <c r="BH30" s="318"/>
      <c r="BI30" s="318"/>
      <c r="BJ30" s="318"/>
      <c r="BK30" s="318"/>
      <c r="BL30" s="318"/>
      <c r="BM30" s="318"/>
      <c r="BN30" s="318"/>
      <c r="BO30" s="318"/>
      <c r="BP30" s="318"/>
      <c r="BQ30" s="318"/>
      <c r="BR30" s="318"/>
      <c r="BS30" s="318"/>
      <c r="BT30" s="318"/>
      <c r="BU30" s="318"/>
      <c r="BV30" s="318"/>
      <c r="BW30" s="318"/>
      <c r="BX30" s="318"/>
    </row>
    <row r="31" spans="25:76" ht="20.100000000000001" customHeight="1">
      <c r="Y31" s="191"/>
      <c r="Z31" s="192"/>
      <c r="AA31" s="319"/>
      <c r="AB31" s="319"/>
      <c r="AC31" s="319"/>
      <c r="AD31" s="319"/>
      <c r="AE31" s="319"/>
      <c r="AF31" s="319"/>
      <c r="AG31" s="319"/>
      <c r="AH31" s="319"/>
      <c r="AI31" s="319"/>
      <c r="AJ31" s="319"/>
      <c r="AK31" s="319"/>
      <c r="AL31" s="319"/>
      <c r="AM31" s="319"/>
      <c r="AN31" s="319"/>
      <c r="AO31" s="319"/>
      <c r="AP31" s="319"/>
      <c r="AQ31" s="319"/>
      <c r="AR31" s="319"/>
      <c r="AS31" s="319"/>
      <c r="AT31" s="319"/>
      <c r="AU31" s="319"/>
      <c r="AV31" s="319"/>
      <c r="AW31" s="319"/>
      <c r="AX31" s="319"/>
      <c r="AY31" s="319"/>
      <c r="AZ31" s="319"/>
      <c r="BA31" s="319"/>
      <c r="BB31" s="319"/>
      <c r="BC31" s="319"/>
      <c r="BD31" s="319"/>
      <c r="BE31" s="319"/>
      <c r="BF31" s="319"/>
      <c r="BG31" s="319"/>
      <c r="BH31" s="319"/>
      <c r="BI31" s="319"/>
      <c r="BJ31" s="319"/>
      <c r="BK31" s="319"/>
      <c r="BL31" s="319"/>
      <c r="BM31" s="319"/>
      <c r="BN31" s="319"/>
      <c r="BO31" s="319"/>
      <c r="BP31" s="319"/>
      <c r="BQ31" s="319"/>
      <c r="BR31" s="319"/>
      <c r="BS31" s="319"/>
      <c r="BT31" s="319"/>
      <c r="BU31" s="319"/>
      <c r="BV31" s="319"/>
      <c r="BW31" s="319"/>
      <c r="BX31" s="319"/>
    </row>
    <row r="32" spans="25:76" ht="7.5" customHeight="1">
      <c r="Y32" s="191"/>
      <c r="Z32" s="192"/>
    </row>
    <row r="33" spans="26:67">
      <c r="Z33" s="194"/>
    </row>
    <row r="34" spans="26:67" ht="17.25">
      <c r="AA34" s="198" t="s">
        <v>0</v>
      </c>
      <c r="AB34" s="198"/>
      <c r="AC34" s="198"/>
      <c r="AD34" s="198"/>
      <c r="AE34" s="198"/>
      <c r="AF34" s="198"/>
      <c r="AG34" s="198"/>
      <c r="AH34" s="198" t="s">
        <v>5</v>
      </c>
      <c r="AI34" s="198"/>
      <c r="AJ34" s="198"/>
      <c r="AK34" s="198"/>
      <c r="AL34" s="198"/>
      <c r="AM34" s="198"/>
      <c r="AN34" s="198" t="s">
        <v>9</v>
      </c>
      <c r="AO34" s="198"/>
      <c r="AP34" s="198"/>
      <c r="AQ34" s="198"/>
      <c r="AR34" s="198" t="s">
        <v>12</v>
      </c>
      <c r="AS34" s="198"/>
      <c r="AT34" s="198"/>
      <c r="AU34" s="198">
        <f>IF(AK3=AA34,1,10)</f>
        <v>10</v>
      </c>
      <c r="AV34" s="198">
        <f>IF(BD3=AH34,5,15)</f>
        <v>15</v>
      </c>
      <c r="AW34" s="198"/>
      <c r="AX34" s="198">
        <f>AU34+AV34</f>
        <v>25</v>
      </c>
      <c r="AY34" s="198"/>
      <c r="AZ34" s="198"/>
      <c r="BA34" s="198"/>
      <c r="BB34" s="198"/>
      <c r="BC34" s="198"/>
      <c r="BD34" s="198"/>
      <c r="BE34" s="198"/>
      <c r="BF34" s="198"/>
      <c r="BG34" s="198"/>
      <c r="BH34" s="198"/>
      <c r="BI34" s="198"/>
      <c r="BJ34" s="198"/>
      <c r="BK34" s="198"/>
      <c r="BL34" s="198"/>
      <c r="BM34" s="198"/>
      <c r="BN34" s="198"/>
      <c r="BO34" s="198"/>
    </row>
    <row r="35" spans="26:67" ht="17.25">
      <c r="AA35" s="198" t="s">
        <v>1</v>
      </c>
      <c r="AB35" s="198"/>
      <c r="AC35" s="198"/>
      <c r="AD35" s="198"/>
      <c r="AE35" s="198"/>
      <c r="AF35" s="198"/>
      <c r="AG35" s="198"/>
      <c r="AH35" s="198" t="s">
        <v>6</v>
      </c>
      <c r="AI35" s="198"/>
      <c r="AJ35" s="198"/>
      <c r="AK35" s="198"/>
      <c r="AL35" s="198"/>
      <c r="AM35" s="198"/>
      <c r="AN35" s="198" t="s">
        <v>245</v>
      </c>
      <c r="AO35" s="198"/>
      <c r="AP35" s="198"/>
      <c r="AQ35" s="198"/>
      <c r="AR35" s="198" t="s">
        <v>209</v>
      </c>
      <c r="AS35" s="198"/>
      <c r="AT35" s="198"/>
      <c r="AU35" s="198"/>
      <c r="AV35" s="198"/>
      <c r="AW35" s="198"/>
      <c r="AX35" s="198"/>
      <c r="AY35" s="198"/>
      <c r="AZ35" s="198"/>
      <c r="BA35" s="198"/>
      <c r="BB35" s="198"/>
      <c r="BC35" s="198"/>
      <c r="BD35" s="198"/>
      <c r="BE35" s="198"/>
      <c r="BF35" s="198"/>
      <c r="BG35" s="198"/>
      <c r="BH35" s="198"/>
      <c r="BI35" s="198"/>
      <c r="BJ35" s="198"/>
      <c r="BK35" s="198"/>
      <c r="BL35" s="198"/>
      <c r="BM35" s="198"/>
      <c r="BN35" s="198"/>
      <c r="BO35" s="198"/>
    </row>
    <row r="36" spans="26:67" ht="17.25">
      <c r="AA36" s="189" t="s">
        <v>7</v>
      </c>
      <c r="AH36" s="189" t="s">
        <v>7</v>
      </c>
      <c r="AN36" s="198" t="s">
        <v>246</v>
      </c>
      <c r="AR36" s="189" t="s">
        <v>11</v>
      </c>
    </row>
  </sheetData>
  <mergeCells count="88">
    <mergeCell ref="BU16:BX16"/>
    <mergeCell ref="AA28:AG28"/>
    <mergeCell ref="AH28:AX28"/>
    <mergeCell ref="AY28:BT28"/>
    <mergeCell ref="BU28:BX28"/>
    <mergeCell ref="BU23:BX23"/>
    <mergeCell ref="BU22:BX22"/>
    <mergeCell ref="AA22:AG27"/>
    <mergeCell ref="BU26:BX26"/>
    <mergeCell ref="BU25:BX25"/>
    <mergeCell ref="BU24:BX24"/>
    <mergeCell ref="Y22:Y29"/>
    <mergeCell ref="AH29:AX29"/>
    <mergeCell ref="AH27:AX27"/>
    <mergeCell ref="AH25:AX26"/>
    <mergeCell ref="AH23:AX24"/>
    <mergeCell ref="Z22:Z27"/>
    <mergeCell ref="AY29:BT29"/>
    <mergeCell ref="AY27:BT27"/>
    <mergeCell ref="AY26:BT26"/>
    <mergeCell ref="AY25:BT25"/>
    <mergeCell ref="Z8:Z10"/>
    <mergeCell ref="AY22:BT22"/>
    <mergeCell ref="AY13:BT13"/>
    <mergeCell ref="AY12:BT12"/>
    <mergeCell ref="AY23:BT24"/>
    <mergeCell ref="Y1:BP1"/>
    <mergeCell ref="Z19:Z20"/>
    <mergeCell ref="Y5:Y20"/>
    <mergeCell ref="Y4:Z4"/>
    <mergeCell ref="Z11:Z17"/>
    <mergeCell ref="AA4:AX4"/>
    <mergeCell ref="AH8:AX10"/>
    <mergeCell ref="AH7:AX7"/>
    <mergeCell ref="AH5:AX5"/>
    <mergeCell ref="AH6:AX6"/>
    <mergeCell ref="AA6:AG6"/>
    <mergeCell ref="AY10:BT10"/>
    <mergeCell ref="AY9:BT9"/>
    <mergeCell ref="AY6:BT6"/>
    <mergeCell ref="AA3:AJ3"/>
    <mergeCell ref="AK3:AQ3"/>
    <mergeCell ref="AA30:BX31"/>
    <mergeCell ref="AA5:AG5"/>
    <mergeCell ref="AA11:AG17"/>
    <mergeCell ref="AA8:AG10"/>
    <mergeCell ref="AA7:AG7"/>
    <mergeCell ref="AA20:AG20"/>
    <mergeCell ref="AA19:AG19"/>
    <mergeCell ref="AA18:AG18"/>
    <mergeCell ref="AA29:AG29"/>
    <mergeCell ref="AH11:AX17"/>
    <mergeCell ref="AH22:AX22"/>
    <mergeCell ref="AH19:AX20"/>
    <mergeCell ref="AH18:AX18"/>
    <mergeCell ref="BU6:BX6"/>
    <mergeCell ref="BU29:BX29"/>
    <mergeCell ref="BU27:BX27"/>
    <mergeCell ref="BU4:BX4"/>
    <mergeCell ref="AY4:BT4"/>
    <mergeCell ref="BU5:BX5"/>
    <mergeCell ref="AY7:BT7"/>
    <mergeCell ref="AY5:BT5"/>
    <mergeCell ref="BU7:BX7"/>
    <mergeCell ref="AR3:BC3"/>
    <mergeCell ref="BD3:BJ3"/>
    <mergeCell ref="BK3:BR3"/>
    <mergeCell ref="BS3:BX3"/>
    <mergeCell ref="BU20:BX20"/>
    <mergeCell ref="BU19:BX19"/>
    <mergeCell ref="BU18:BX18"/>
    <mergeCell ref="BU17:BX17"/>
    <mergeCell ref="AY8:BT8"/>
    <mergeCell ref="AY19:BT20"/>
    <mergeCell ref="AY17:BT17"/>
    <mergeCell ref="AY15:BT15"/>
    <mergeCell ref="AY11:BT11"/>
    <mergeCell ref="AY18:BT18"/>
    <mergeCell ref="AY14:BT14"/>
    <mergeCell ref="AY16:BT16"/>
    <mergeCell ref="BU8:BX8"/>
    <mergeCell ref="BU10:BX10"/>
    <mergeCell ref="BU9:BX9"/>
    <mergeCell ref="BU15:BX15"/>
    <mergeCell ref="BU14:BX14"/>
    <mergeCell ref="BU11:BX11"/>
    <mergeCell ref="BU13:BX13"/>
    <mergeCell ref="BU12:BX12"/>
  </mergeCells>
  <phoneticPr fontId="2"/>
  <conditionalFormatting sqref="BU20:BX20">
    <cfRule type="expression" dxfId="37" priority="11" stopIfTrue="1">
      <formula>$BS$3=$AN$35</formula>
    </cfRule>
  </conditionalFormatting>
  <conditionalFormatting sqref="BU19:BX19">
    <cfRule type="expression" dxfId="36" priority="12" stopIfTrue="1">
      <formula>$BS$3=$AN$35</formula>
    </cfRule>
  </conditionalFormatting>
  <conditionalFormatting sqref="AY8:BT11 AY14:BT15">
    <cfRule type="expression" dxfId="35" priority="15" stopIfTrue="1">
      <formula>$BD$3=$AH$35</formula>
    </cfRule>
  </conditionalFormatting>
  <conditionalFormatting sqref="AA30:BX31">
    <cfRule type="expression" dxfId="34" priority="16" stopIfTrue="1">
      <formula>$AX$34&gt;10</formula>
    </cfRule>
  </conditionalFormatting>
  <conditionalFormatting sqref="Z19:BT20">
    <cfRule type="expression" dxfId="33" priority="17" stopIfTrue="1">
      <formula>$BS$3=$AN$35</formula>
    </cfRule>
    <cfRule type="expression" dxfId="32" priority="18" stopIfTrue="1">
      <formula>$BS$3=$AN$36</formula>
    </cfRule>
  </conditionalFormatting>
  <conditionalFormatting sqref="Z18:BT18">
    <cfRule type="expression" dxfId="31" priority="19" stopIfTrue="1">
      <formula>$BS$3=$AN$36</formula>
    </cfRule>
  </conditionalFormatting>
  <conditionalFormatting sqref="AK3:AQ3">
    <cfRule type="expression" dxfId="30" priority="20" stopIfTrue="1">
      <formula>$AK$3=$AA$34</formula>
    </cfRule>
  </conditionalFormatting>
  <conditionalFormatting sqref="BD3:BJ3">
    <cfRule type="expression" dxfId="29" priority="21" stopIfTrue="1">
      <formula>$BD$3=$AH$34</formula>
    </cfRule>
  </conditionalFormatting>
  <conditionalFormatting sqref="Z7:BT7">
    <cfRule type="expression" dxfId="28" priority="22" stopIfTrue="1">
      <formula>$BS$3="簡易型Ⅱ"</formula>
    </cfRule>
  </conditionalFormatting>
  <conditionalFormatting sqref="AY17:BT17">
    <cfRule type="expression" dxfId="27" priority="10" stopIfTrue="1">
      <formula>$BD$3=$AH$35</formula>
    </cfRule>
  </conditionalFormatting>
  <conditionalFormatting sqref="AY16:BT16">
    <cfRule type="expression" dxfId="26" priority="9" stopIfTrue="1">
      <formula>$BD$3=$AH$35</formula>
    </cfRule>
  </conditionalFormatting>
  <conditionalFormatting sqref="AY13:BT13">
    <cfRule type="expression" dxfId="25" priority="8" stopIfTrue="1">
      <formula>$BD$3=$AH$35</formula>
    </cfRule>
  </conditionalFormatting>
  <conditionalFormatting sqref="AY12:BT12">
    <cfRule type="expression" dxfId="24" priority="7" stopIfTrue="1">
      <formula>$BD$3=$AH$35</formula>
    </cfRule>
  </conditionalFormatting>
  <conditionalFormatting sqref="AH29:AX29">
    <cfRule type="expression" dxfId="23" priority="4" stopIfTrue="1">
      <formula>$AK$3=$AA$35</formula>
    </cfRule>
  </conditionalFormatting>
  <conditionalFormatting sqref="AA22 AY22:BT22">
    <cfRule type="expression" dxfId="22" priority="5" stopIfTrue="1">
      <formula>$AK$3=$AA$35</formula>
    </cfRule>
  </conditionalFormatting>
  <conditionalFormatting sqref="AY25:BX27 AY23 BU23:BX24">
    <cfRule type="expression" dxfId="21" priority="6" stopIfTrue="1">
      <formula>$AK$3=$AA$35</formula>
    </cfRule>
  </conditionalFormatting>
  <conditionalFormatting sqref="AH28:AX28">
    <cfRule type="expression" dxfId="20" priority="3" stopIfTrue="1">
      <formula>$AK$3=$AA$35</formula>
    </cfRule>
  </conditionalFormatting>
  <conditionalFormatting sqref="AA29:BT29">
    <cfRule type="expression" dxfId="19" priority="2">
      <formula>$AK$3=$AA$35</formula>
    </cfRule>
  </conditionalFormatting>
  <conditionalFormatting sqref="BU29:BX29">
    <cfRule type="expression" dxfId="18" priority="1" stopIfTrue="1">
      <formula>$AK$3=$AA$35</formula>
    </cfRule>
  </conditionalFormatting>
  <dataValidations count="3">
    <dataValidation type="list" allowBlank="1" showInputMessage="1" showErrorMessage="1" sqref="BU5:BX10 BU18:BX20 BU14:BX14 BU22:BX29" xr:uid="{00000000-0002-0000-0000-000000000000}">
      <formula1>$AR$34:$AR$36</formula1>
    </dataValidation>
    <dataValidation type="list" allowBlank="1" showInputMessage="1" showErrorMessage="1" sqref="AK3:AQ3" xr:uid="{00000000-0002-0000-0000-000001000000}">
      <formula1>$AA$34:$AA$36</formula1>
    </dataValidation>
    <dataValidation type="list" allowBlank="1" showInputMessage="1" showErrorMessage="1" sqref="BD3:BJ3" xr:uid="{00000000-0002-0000-0000-000002000000}">
      <formula1>$AH$34:$AH$36</formula1>
    </dataValidation>
  </dataValidations>
  <pageMargins left="0.78740157480314965" right="0.19685039370078741" top="0.59055118110236227" bottom="0.19685039370078741" header="0" footer="0.19685039370078741"/>
  <pageSetup paperSize="9" scale="88"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sheetPr>
  <dimension ref="Y1:CR84"/>
  <sheetViews>
    <sheetView tabSelected="1" view="pageBreakPreview" topLeftCell="Q1" zoomScaleNormal="100" zoomScaleSheetLayoutView="100" workbookViewId="0">
      <selection activeCell="BO41" sqref="BO41"/>
    </sheetView>
  </sheetViews>
  <sheetFormatPr defaultColWidth="2.5" defaultRowHeight="15" customHeight="1"/>
  <cols>
    <col min="25" max="86" width="2.5" customWidth="1"/>
    <col min="87" max="96" width="2.5" style="40" customWidth="1"/>
  </cols>
  <sheetData>
    <row r="1" spans="25:96" ht="15" customHeight="1">
      <c r="Y1" s="246" t="s">
        <v>396</v>
      </c>
    </row>
    <row r="2" spans="25:96" ht="15" customHeight="1">
      <c r="Y2" s="220"/>
    </row>
    <row r="3" spans="25:96" ht="15" customHeight="1">
      <c r="Y3" s="1" t="s">
        <v>365</v>
      </c>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79" t="s">
        <v>361</v>
      </c>
      <c r="BG3" s="2"/>
      <c r="BR3" s="2"/>
      <c r="BS3" s="2"/>
      <c r="BT3" s="2"/>
      <c r="BU3" s="2"/>
      <c r="BV3" s="2"/>
      <c r="BW3" s="2"/>
      <c r="BX3" s="2"/>
      <c r="BY3" s="2"/>
      <c r="BZ3" s="2"/>
      <c r="CI3" s="38"/>
      <c r="CJ3" s="38"/>
      <c r="CK3" s="38"/>
      <c r="CL3" s="38"/>
      <c r="CM3" s="38"/>
      <c r="CN3" s="38"/>
      <c r="CO3" s="38"/>
      <c r="CP3" s="38"/>
      <c r="CQ3" s="38"/>
      <c r="CR3" s="38"/>
    </row>
    <row r="4" spans="25:96" ht="15" customHeight="1">
      <c r="Y4" s="3"/>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R4" s="2"/>
      <c r="BS4" s="2"/>
      <c r="BT4" s="2"/>
      <c r="BU4" s="2"/>
      <c r="BV4" s="2"/>
      <c r="BW4" s="2"/>
      <c r="BX4" s="2"/>
      <c r="BY4" s="2"/>
      <c r="BZ4" s="2"/>
      <c r="CI4" s="38"/>
      <c r="CJ4" s="38"/>
      <c r="CK4" s="38"/>
      <c r="CL4" s="38"/>
      <c r="CM4" s="38"/>
      <c r="CN4" s="38"/>
      <c r="CO4" s="38"/>
      <c r="CP4" s="38"/>
      <c r="CQ4" s="38"/>
      <c r="CR4" s="38"/>
    </row>
    <row r="5" spans="25:96" ht="15" customHeight="1">
      <c r="Y5" s="2"/>
      <c r="Z5" s="2"/>
      <c r="AA5" s="2"/>
      <c r="AB5" s="2"/>
      <c r="AC5" s="2"/>
      <c r="AD5" s="2"/>
      <c r="AE5" s="2"/>
      <c r="AF5" s="2"/>
      <c r="AG5" s="2"/>
      <c r="AH5" s="2"/>
      <c r="AI5" s="2"/>
      <c r="AJ5" s="2"/>
      <c r="AK5" s="2"/>
      <c r="AL5" s="2"/>
      <c r="AM5" s="2"/>
      <c r="AN5" s="2"/>
      <c r="AO5" s="2"/>
      <c r="AP5" s="2"/>
      <c r="AQ5" s="2"/>
      <c r="AR5" s="2"/>
      <c r="AS5" s="2"/>
      <c r="AT5" s="2"/>
      <c r="AU5" s="416" t="s">
        <v>356</v>
      </c>
      <c r="AV5" s="416"/>
      <c r="AW5" s="417">
        <v>8</v>
      </c>
      <c r="AX5" s="417"/>
      <c r="AY5" s="4" t="s">
        <v>84</v>
      </c>
      <c r="AZ5" s="417">
        <v>10</v>
      </c>
      <c r="BA5" s="417"/>
      <c r="BB5" s="4" t="s">
        <v>85</v>
      </c>
      <c r="BC5" s="418">
        <v>16</v>
      </c>
      <c r="BD5" s="418"/>
      <c r="BE5" s="4" t="s">
        <v>86</v>
      </c>
      <c r="BF5" s="2"/>
      <c r="BG5" s="2"/>
      <c r="BR5" s="2"/>
      <c r="BS5" s="2"/>
      <c r="BT5" s="2"/>
      <c r="BU5" s="2"/>
      <c r="BV5" s="2"/>
      <c r="BW5" s="2"/>
      <c r="BX5" s="2"/>
      <c r="BY5" s="2"/>
      <c r="BZ5" s="2"/>
    </row>
    <row r="6" spans="25:96" ht="15" customHeight="1">
      <c r="Y6" s="3"/>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R6" s="2"/>
      <c r="BS6" s="2"/>
      <c r="BT6" s="2"/>
      <c r="BU6" s="2"/>
      <c r="BV6" s="2"/>
      <c r="BW6" s="2"/>
      <c r="BX6" s="2"/>
      <c r="BY6" s="2"/>
      <c r="BZ6" s="2"/>
    </row>
    <row r="7" spans="25:96" ht="15" customHeight="1">
      <c r="Y7" s="419" t="s">
        <v>89</v>
      </c>
      <c r="Z7" s="419"/>
      <c r="AA7" s="419"/>
      <c r="AB7" s="420" t="s">
        <v>157</v>
      </c>
      <c r="AC7" s="420"/>
      <c r="AD7" s="420"/>
      <c r="AE7" s="420"/>
      <c r="AF7" s="420"/>
      <c r="AG7" s="420"/>
      <c r="AH7" s="420"/>
      <c r="AI7" s="420"/>
      <c r="AJ7" s="420"/>
      <c r="AK7" s="420"/>
      <c r="AL7" s="6" t="s">
        <v>152</v>
      </c>
      <c r="AM7" s="2"/>
      <c r="AN7" s="2"/>
      <c r="AO7" s="2"/>
      <c r="AP7" s="2"/>
      <c r="AQ7" s="2"/>
      <c r="AR7" s="2"/>
      <c r="AS7" s="2"/>
      <c r="AT7" s="2"/>
      <c r="AU7" s="2"/>
      <c r="AV7" s="2"/>
      <c r="AW7" s="2"/>
      <c r="AX7" s="2"/>
      <c r="AY7" s="2"/>
      <c r="AZ7" s="2"/>
      <c r="BA7" s="2"/>
      <c r="BB7" s="2"/>
      <c r="BC7" s="2"/>
      <c r="BD7" s="2"/>
      <c r="BE7" s="2"/>
      <c r="BF7" s="2"/>
      <c r="BG7" s="2"/>
      <c r="BR7" s="2"/>
      <c r="BS7" s="2"/>
      <c r="BT7" s="2"/>
      <c r="BU7" s="2"/>
      <c r="BV7" s="2"/>
      <c r="BW7" s="2"/>
      <c r="BX7" s="2"/>
      <c r="BY7" s="2"/>
      <c r="BZ7" s="2"/>
    </row>
    <row r="8" spans="25:96" ht="15" customHeight="1">
      <c r="Y8" s="3"/>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R8" s="2"/>
      <c r="BS8" s="2"/>
      <c r="BT8" s="2"/>
      <c r="BU8" s="2"/>
      <c r="BV8" s="2"/>
      <c r="BW8" s="2"/>
      <c r="BX8" s="2"/>
      <c r="BY8" s="2"/>
      <c r="BZ8" s="2"/>
    </row>
    <row r="9" spans="25:96" ht="15" customHeight="1">
      <c r="Y9" s="3"/>
      <c r="Z9" s="2"/>
      <c r="AA9" s="2"/>
      <c r="AB9" s="2"/>
      <c r="AC9" s="2"/>
      <c r="AD9" s="2"/>
      <c r="AE9" s="2"/>
      <c r="AF9" s="2"/>
      <c r="AG9" s="2"/>
      <c r="AH9" s="2"/>
      <c r="AI9" s="2"/>
      <c r="AJ9" s="2"/>
      <c r="AK9" s="2"/>
      <c r="AL9" s="2"/>
      <c r="AM9" s="9"/>
      <c r="AN9" s="427" t="s">
        <v>179</v>
      </c>
      <c r="AO9" s="427"/>
      <c r="AP9" s="427"/>
      <c r="AQ9" s="427"/>
      <c r="AR9" s="423" t="s">
        <v>155</v>
      </c>
      <c r="AS9" s="423"/>
      <c r="AT9" s="423"/>
      <c r="AU9" s="423"/>
      <c r="AV9" s="423"/>
      <c r="AW9" s="423"/>
      <c r="AX9" s="423"/>
      <c r="AY9" s="423"/>
      <c r="AZ9" s="423"/>
      <c r="BA9" s="423"/>
      <c r="BB9" s="423"/>
      <c r="BC9" s="423"/>
      <c r="BD9" s="2"/>
      <c r="BE9" s="2"/>
      <c r="BF9" s="2"/>
      <c r="BG9" s="2"/>
      <c r="BR9" s="2"/>
      <c r="BS9" s="2"/>
      <c r="BT9" s="2"/>
      <c r="BU9" s="2"/>
      <c r="BV9" s="2"/>
      <c r="BW9" s="2"/>
      <c r="BX9" s="2"/>
      <c r="BY9" s="2"/>
      <c r="BZ9" s="2"/>
    </row>
    <row r="10" spans="25:96" ht="15" customHeight="1">
      <c r="Y10" s="3"/>
      <c r="Z10" s="2"/>
      <c r="AA10" s="2"/>
      <c r="AB10" s="2"/>
      <c r="AC10" s="2"/>
      <c r="AD10" s="2"/>
      <c r="AE10" s="2"/>
      <c r="AF10" s="2"/>
      <c r="AG10" s="2"/>
      <c r="AH10" s="2"/>
      <c r="AI10" s="2"/>
      <c r="AJ10" s="2"/>
      <c r="AK10" s="2"/>
      <c r="AL10" s="2"/>
      <c r="AM10" s="9"/>
      <c r="AN10" s="427"/>
      <c r="AO10" s="427"/>
      <c r="AP10" s="427"/>
      <c r="AQ10" s="427"/>
      <c r="AR10" s="423"/>
      <c r="AS10" s="423"/>
      <c r="AT10" s="423"/>
      <c r="AU10" s="423"/>
      <c r="AV10" s="423"/>
      <c r="AW10" s="423"/>
      <c r="AX10" s="423"/>
      <c r="AY10" s="423"/>
      <c r="AZ10" s="423"/>
      <c r="BA10" s="423"/>
      <c r="BB10" s="423"/>
      <c r="BC10" s="423"/>
      <c r="BD10" s="2"/>
      <c r="BE10" s="2"/>
      <c r="BF10" s="2"/>
      <c r="BG10" s="2"/>
      <c r="BR10" s="2"/>
      <c r="BS10" s="2"/>
      <c r="BT10" s="2"/>
      <c r="BU10" s="2"/>
      <c r="BV10" s="2"/>
      <c r="BW10" s="2"/>
      <c r="BX10" s="2"/>
      <c r="BY10" s="2"/>
      <c r="BZ10" s="2"/>
    </row>
    <row r="11" spans="25:96" ht="15" customHeight="1">
      <c r="Y11" s="2"/>
      <c r="Z11" s="2"/>
      <c r="AA11" s="2"/>
      <c r="AB11" s="2"/>
      <c r="AC11" s="2"/>
      <c r="AD11" s="2"/>
      <c r="AE11" s="2"/>
      <c r="AF11" s="2"/>
      <c r="AG11" s="2"/>
      <c r="AH11" s="2"/>
      <c r="AI11" s="2"/>
      <c r="AJ11" s="2"/>
      <c r="AK11" s="2"/>
      <c r="AL11" s="2"/>
      <c r="AM11" s="9"/>
      <c r="AN11" s="427" t="s">
        <v>177</v>
      </c>
      <c r="AO11" s="427"/>
      <c r="AP11" s="427"/>
      <c r="AQ11" s="427"/>
      <c r="AR11" s="423" t="s">
        <v>118</v>
      </c>
      <c r="AS11" s="423"/>
      <c r="AT11" s="423"/>
      <c r="AU11" s="423"/>
      <c r="AV11" s="423"/>
      <c r="AW11" s="423"/>
      <c r="AX11" s="423"/>
      <c r="AY11" s="423"/>
      <c r="AZ11" s="423"/>
      <c r="BA11" s="423"/>
      <c r="BB11" s="423"/>
      <c r="BC11" s="423"/>
      <c r="BD11" s="424"/>
      <c r="BE11" s="424"/>
      <c r="BF11" s="3"/>
      <c r="BG11" s="2"/>
      <c r="BR11" s="2"/>
      <c r="BS11" s="2"/>
      <c r="BT11" s="2"/>
      <c r="BU11" s="2"/>
      <c r="BV11" s="2"/>
      <c r="BW11" s="2"/>
      <c r="BX11" s="2"/>
      <c r="BY11" s="2"/>
      <c r="BZ11" s="2"/>
    </row>
    <row r="12" spans="25:96" ht="15" customHeight="1">
      <c r="Y12" s="2"/>
      <c r="AK12" s="2"/>
      <c r="AL12" s="2"/>
      <c r="AM12" s="9"/>
      <c r="AN12" s="427"/>
      <c r="AO12" s="427"/>
      <c r="AP12" s="427"/>
      <c r="AQ12" s="427"/>
      <c r="AR12" s="423"/>
      <c r="AS12" s="423"/>
      <c r="AT12" s="423"/>
      <c r="AU12" s="423"/>
      <c r="AV12" s="423"/>
      <c r="AW12" s="423"/>
      <c r="AX12" s="423"/>
      <c r="AY12" s="423"/>
      <c r="AZ12" s="423"/>
      <c r="BA12" s="423"/>
      <c r="BB12" s="423"/>
      <c r="BC12" s="423"/>
      <c r="BD12" s="424"/>
      <c r="BE12" s="424"/>
      <c r="BF12" s="3"/>
      <c r="BG12" s="2"/>
      <c r="BR12" s="2"/>
      <c r="BS12" s="2"/>
      <c r="BT12" s="2"/>
      <c r="BU12" s="2"/>
      <c r="BV12" s="2"/>
      <c r="BW12" s="2"/>
      <c r="BX12" s="2"/>
      <c r="BY12" s="2"/>
      <c r="BZ12" s="2"/>
    </row>
    <row r="13" spans="25:96" ht="15" customHeight="1">
      <c r="Y13" s="2"/>
      <c r="AK13" s="2"/>
      <c r="AL13" s="2"/>
      <c r="AM13" s="9"/>
      <c r="AN13" s="427" t="s">
        <v>178</v>
      </c>
      <c r="AO13" s="427"/>
      <c r="AP13" s="427"/>
      <c r="AQ13" s="427"/>
      <c r="AR13" s="423" t="s">
        <v>101</v>
      </c>
      <c r="AS13" s="423"/>
      <c r="AT13" s="423"/>
      <c r="AU13" s="423"/>
      <c r="AV13" s="423"/>
      <c r="AW13" s="423"/>
      <c r="AX13" s="423"/>
      <c r="AY13" s="423"/>
      <c r="AZ13" s="423"/>
      <c r="BA13" s="423"/>
      <c r="BB13" s="423"/>
      <c r="BC13" s="423"/>
      <c r="BD13" s="424"/>
      <c r="BE13" s="424"/>
      <c r="BF13" s="3"/>
      <c r="BG13" s="2"/>
      <c r="BR13" s="2"/>
      <c r="BS13" s="2"/>
      <c r="BT13" s="2"/>
      <c r="BU13" s="2"/>
      <c r="BV13" s="2"/>
      <c r="BW13" s="2"/>
      <c r="BX13" s="2"/>
      <c r="BY13" s="2"/>
      <c r="BZ13" s="2"/>
    </row>
    <row r="14" spans="25:96" ht="15" customHeight="1">
      <c r="Y14" s="3"/>
      <c r="Z14" s="2"/>
      <c r="AA14" s="2"/>
      <c r="AB14" s="2"/>
      <c r="AC14" s="2"/>
      <c r="AD14" s="2"/>
      <c r="AE14" s="2"/>
      <c r="AF14" s="2"/>
      <c r="AG14" s="2"/>
      <c r="AH14" s="2"/>
      <c r="AI14" s="2"/>
      <c r="AJ14" s="2"/>
      <c r="AK14" s="2"/>
      <c r="AL14" s="2"/>
      <c r="AM14" s="2"/>
      <c r="AN14" s="49"/>
      <c r="AO14" s="49"/>
      <c r="AP14" s="49"/>
      <c r="AQ14" s="49"/>
      <c r="AR14" s="80"/>
      <c r="AS14" s="80"/>
      <c r="AT14" s="80"/>
      <c r="AU14" s="80"/>
      <c r="AV14" s="80"/>
      <c r="AW14" s="80"/>
      <c r="AX14" s="80"/>
      <c r="AY14" s="80"/>
      <c r="AZ14" s="80"/>
      <c r="BA14" s="80"/>
      <c r="BB14" s="80"/>
      <c r="BC14" s="80"/>
      <c r="BD14" s="81"/>
      <c r="BE14" s="81"/>
      <c r="BF14" s="2"/>
      <c r="BG14" s="2"/>
      <c r="BR14" s="2"/>
      <c r="BS14" s="2"/>
      <c r="BT14" s="2"/>
      <c r="BU14" s="2"/>
      <c r="BV14" s="2"/>
      <c r="BW14" s="2"/>
      <c r="BX14" s="2"/>
      <c r="BY14" s="2"/>
      <c r="BZ14" s="2"/>
    </row>
    <row r="15" spans="25:96" ht="15" customHeight="1">
      <c r="Y15" s="3"/>
      <c r="Z15" s="431" t="s">
        <v>83</v>
      </c>
      <c r="AA15" s="431"/>
      <c r="AB15" s="431"/>
      <c r="AC15" s="2"/>
      <c r="AD15" s="432" t="s">
        <v>404</v>
      </c>
      <c r="AE15" s="432"/>
      <c r="AF15" s="432"/>
      <c r="AG15" s="432"/>
      <c r="AH15" s="432"/>
      <c r="AI15" s="432"/>
      <c r="AJ15" s="432"/>
      <c r="AK15" s="432"/>
      <c r="AL15" s="2"/>
      <c r="AM15" s="2"/>
      <c r="AN15" s="2"/>
      <c r="AO15" s="2"/>
      <c r="AP15" s="2"/>
      <c r="AQ15" s="2"/>
      <c r="AR15" s="2"/>
      <c r="AS15" s="2"/>
      <c r="AT15" s="2"/>
      <c r="AU15" s="2"/>
      <c r="AV15" s="2"/>
      <c r="AW15" s="2"/>
      <c r="AX15" s="2"/>
      <c r="AY15" s="2"/>
      <c r="AZ15" s="2"/>
      <c r="BA15" s="2"/>
      <c r="BB15" s="2"/>
      <c r="BC15" s="2"/>
      <c r="BD15" s="2"/>
      <c r="BE15" s="2"/>
      <c r="BF15" s="2"/>
      <c r="BG15" s="2"/>
      <c r="BR15" s="2"/>
      <c r="BS15" s="2"/>
      <c r="BT15" s="2"/>
      <c r="BU15" s="2"/>
      <c r="BV15" s="2"/>
      <c r="BW15" s="2"/>
      <c r="BX15" s="2"/>
      <c r="BY15" s="2"/>
      <c r="BZ15" s="2"/>
    </row>
    <row r="16" spans="25:96" ht="15" customHeight="1">
      <c r="Y16" s="3"/>
      <c r="AA16" s="434" t="s">
        <v>405</v>
      </c>
      <c r="AB16" s="434"/>
      <c r="AC16" s="434"/>
      <c r="AD16" s="434"/>
      <c r="AE16" s="434"/>
      <c r="AF16" s="434"/>
      <c r="AG16" s="434"/>
      <c r="AH16" s="434"/>
      <c r="AI16" s="434"/>
      <c r="AJ16" s="434"/>
      <c r="AK16" s="434"/>
      <c r="AL16" s="434"/>
      <c r="AM16" s="434"/>
      <c r="AN16" s="434"/>
      <c r="AO16" s="434"/>
      <c r="AP16" s="434"/>
      <c r="AQ16" s="434"/>
      <c r="AR16" s="434"/>
      <c r="AS16" s="434"/>
      <c r="AT16" s="434"/>
      <c r="AU16" s="434"/>
      <c r="AV16" s="434"/>
      <c r="AW16" s="434"/>
      <c r="AX16" s="434"/>
      <c r="AY16" s="434"/>
      <c r="AZ16" s="434"/>
      <c r="BA16" s="434"/>
      <c r="BB16" s="434"/>
      <c r="BC16" s="434"/>
      <c r="BD16" s="434"/>
      <c r="BE16" s="2"/>
      <c r="BF16" s="2"/>
      <c r="BG16" s="2"/>
      <c r="BR16" s="2"/>
      <c r="BS16" s="2"/>
      <c r="BT16" s="2"/>
      <c r="BU16" s="2"/>
      <c r="BV16" s="2"/>
      <c r="BW16" s="2"/>
      <c r="BX16" s="2"/>
      <c r="BY16" s="2"/>
      <c r="BZ16" s="2"/>
    </row>
    <row r="17" spans="25:96" ht="15" customHeight="1">
      <c r="Y17" s="2"/>
      <c r="Z17" s="2"/>
      <c r="AA17" s="434"/>
      <c r="AB17" s="434"/>
      <c r="AC17" s="434"/>
      <c r="AD17" s="434"/>
      <c r="AE17" s="434"/>
      <c r="AF17" s="434"/>
      <c r="AG17" s="434"/>
      <c r="AH17" s="434"/>
      <c r="AI17" s="434"/>
      <c r="AJ17" s="434"/>
      <c r="AK17" s="434"/>
      <c r="AL17" s="434"/>
      <c r="AM17" s="434"/>
      <c r="AN17" s="434"/>
      <c r="AO17" s="434"/>
      <c r="AP17" s="434"/>
      <c r="AQ17" s="434"/>
      <c r="AR17" s="434"/>
      <c r="AS17" s="434"/>
      <c r="AT17" s="434"/>
      <c r="AU17" s="434"/>
      <c r="AV17" s="434"/>
      <c r="AW17" s="434"/>
      <c r="AX17" s="434"/>
      <c r="AY17" s="434"/>
      <c r="AZ17" s="434"/>
      <c r="BA17" s="434"/>
      <c r="BB17" s="434"/>
      <c r="BC17" s="434"/>
      <c r="BD17" s="434"/>
      <c r="BE17" s="2"/>
      <c r="BF17" s="2"/>
      <c r="BG17" s="2"/>
      <c r="BR17" s="2"/>
      <c r="BS17" s="2"/>
      <c r="BT17" s="2"/>
      <c r="BU17" s="2"/>
      <c r="BV17" s="2"/>
      <c r="BW17" s="2"/>
      <c r="BX17" s="2"/>
      <c r="BY17" s="2"/>
      <c r="BZ17" s="2"/>
    </row>
    <row r="18" spans="25:96" ht="15" customHeight="1">
      <c r="Y18" s="7"/>
      <c r="Z18" s="2"/>
      <c r="AA18" s="434"/>
      <c r="AB18" s="434"/>
      <c r="AC18" s="434"/>
      <c r="AD18" s="434"/>
      <c r="AE18" s="434"/>
      <c r="AF18" s="434"/>
      <c r="AG18" s="434"/>
      <c r="AH18" s="434"/>
      <c r="AI18" s="434"/>
      <c r="AJ18" s="434"/>
      <c r="AK18" s="434"/>
      <c r="AL18" s="434"/>
      <c r="AM18" s="434"/>
      <c r="AN18" s="434"/>
      <c r="AO18" s="434"/>
      <c r="AP18" s="434"/>
      <c r="AQ18" s="434"/>
      <c r="AR18" s="434"/>
      <c r="AS18" s="434"/>
      <c r="AT18" s="434"/>
      <c r="AU18" s="434"/>
      <c r="AV18" s="434"/>
      <c r="AW18" s="434"/>
      <c r="AX18" s="434"/>
      <c r="AY18" s="434"/>
      <c r="AZ18" s="434"/>
      <c r="BA18" s="434"/>
      <c r="BB18" s="434"/>
      <c r="BC18" s="434"/>
      <c r="BD18" s="434"/>
      <c r="BE18" s="2"/>
      <c r="BF18" s="2"/>
      <c r="BG18" s="2"/>
      <c r="BR18" s="2"/>
      <c r="BS18" s="2"/>
      <c r="BT18" s="2"/>
      <c r="BU18" s="2"/>
      <c r="BV18" s="2"/>
      <c r="BW18" s="2"/>
      <c r="BX18" s="2"/>
      <c r="BY18" s="2"/>
      <c r="BZ18" s="2"/>
    </row>
    <row r="19" spans="25:96" ht="15" customHeight="1">
      <c r="Y19" s="7"/>
      <c r="Z19" s="2"/>
      <c r="AA19" s="434"/>
      <c r="AB19" s="434"/>
      <c r="AC19" s="434"/>
      <c r="AD19" s="434"/>
      <c r="AE19" s="434"/>
      <c r="AF19" s="434"/>
      <c r="AG19" s="434"/>
      <c r="AH19" s="434"/>
      <c r="AI19" s="434"/>
      <c r="AJ19" s="434"/>
      <c r="AK19" s="434"/>
      <c r="AL19" s="434"/>
      <c r="AM19" s="434"/>
      <c r="AN19" s="434"/>
      <c r="AO19" s="434"/>
      <c r="AP19" s="434"/>
      <c r="AQ19" s="434"/>
      <c r="AR19" s="434"/>
      <c r="AS19" s="434"/>
      <c r="AT19" s="434"/>
      <c r="AU19" s="434"/>
      <c r="AV19" s="434"/>
      <c r="AW19" s="434"/>
      <c r="AX19" s="434"/>
      <c r="AY19" s="434"/>
      <c r="AZ19" s="434"/>
      <c r="BA19" s="434"/>
      <c r="BB19" s="434"/>
      <c r="BC19" s="434"/>
      <c r="BD19" s="434"/>
      <c r="BE19" s="2"/>
      <c r="BF19" s="2"/>
      <c r="BG19" s="2"/>
      <c r="BR19" s="2"/>
      <c r="BS19" s="2"/>
      <c r="BT19" s="2"/>
      <c r="BU19" s="2"/>
      <c r="BV19" s="2"/>
      <c r="BW19" s="2"/>
      <c r="BX19" s="2"/>
      <c r="BY19" s="2"/>
      <c r="BZ19" s="2"/>
    </row>
    <row r="20" spans="25:96" ht="15" customHeight="1">
      <c r="Y20" s="7"/>
      <c r="AC20" s="110"/>
      <c r="AD20" s="110"/>
      <c r="AE20" s="110"/>
      <c r="AG20" s="110"/>
      <c r="AH20" s="110"/>
      <c r="AN20" s="111"/>
      <c r="AO20" s="111"/>
      <c r="AP20" s="112" t="s">
        <v>126</v>
      </c>
      <c r="AQ20" s="36" t="s">
        <v>182</v>
      </c>
      <c r="AR20" s="433" t="s">
        <v>406</v>
      </c>
      <c r="AS20" s="433"/>
      <c r="AT20" s="433"/>
      <c r="AU20" s="433"/>
      <c r="AV20" s="433"/>
      <c r="AW20" s="433"/>
      <c r="AX20" s="433"/>
      <c r="AY20" s="433"/>
      <c r="AZ20" s="433"/>
      <c r="BA20" s="433"/>
      <c r="BB20" s="433"/>
      <c r="BC20" s="433"/>
      <c r="BD20" s="433"/>
      <c r="BE20" s="2"/>
      <c r="BF20" s="2"/>
      <c r="BG20" s="2"/>
      <c r="BR20" s="2"/>
      <c r="BS20" s="2"/>
      <c r="BT20" s="2"/>
      <c r="BU20" s="2"/>
      <c r="BV20" s="2"/>
      <c r="BW20" s="2"/>
      <c r="BX20" s="2"/>
      <c r="BY20" s="2"/>
      <c r="BZ20" s="2"/>
    </row>
    <row r="21" spans="25:96" ht="15" customHeight="1">
      <c r="Y21" s="7"/>
      <c r="Z21" s="2"/>
      <c r="AA21" s="2"/>
      <c r="AB21" s="110"/>
      <c r="AC21" s="110"/>
      <c r="AD21" s="110"/>
      <c r="AE21" s="110"/>
      <c r="AF21" s="110"/>
      <c r="AG21" s="110"/>
      <c r="AH21" s="110"/>
      <c r="AI21" s="110"/>
      <c r="AJ21" s="110"/>
      <c r="AK21" s="110"/>
      <c r="AL21" s="110"/>
      <c r="AM21" s="111"/>
      <c r="AN21" s="111"/>
      <c r="AO21" s="111"/>
      <c r="AP21" s="111"/>
      <c r="AQ21" s="111"/>
      <c r="AR21" s="433"/>
      <c r="AS21" s="433"/>
      <c r="AT21" s="433"/>
      <c r="AU21" s="433"/>
      <c r="AV21" s="433"/>
      <c r="AW21" s="433"/>
      <c r="AX21" s="433"/>
      <c r="AY21" s="433"/>
      <c r="AZ21" s="433"/>
      <c r="BA21" s="433"/>
      <c r="BB21" s="433"/>
      <c r="BC21" s="433"/>
      <c r="BD21" s="433"/>
      <c r="BE21" s="2"/>
      <c r="BF21" s="2"/>
      <c r="BG21" s="2"/>
      <c r="BR21" s="2"/>
      <c r="BS21" s="2"/>
      <c r="BT21" s="2"/>
      <c r="BU21" s="2"/>
      <c r="BV21" s="2"/>
      <c r="BW21" s="2"/>
      <c r="BX21" s="2"/>
      <c r="BY21" s="2"/>
      <c r="BZ21" s="2"/>
    </row>
    <row r="22" spans="25:96" ht="15" customHeight="1">
      <c r="Y22" s="2"/>
      <c r="Z22" s="2"/>
      <c r="BE22" s="2"/>
      <c r="BF22" s="2"/>
      <c r="BG22" s="2"/>
      <c r="BR22" s="2"/>
      <c r="BS22" s="2"/>
      <c r="BT22" s="2"/>
      <c r="BU22" s="2"/>
      <c r="BV22" s="2"/>
      <c r="BW22" s="2"/>
      <c r="BX22" s="2"/>
      <c r="BY22" s="2"/>
      <c r="BZ22" s="2"/>
    </row>
    <row r="23" spans="25:96" ht="15" customHeight="1">
      <c r="Y23" s="3"/>
      <c r="Z23" s="2"/>
      <c r="AA23" s="428" t="s">
        <v>192</v>
      </c>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28"/>
      <c r="BA23" s="428"/>
      <c r="BB23" s="428"/>
      <c r="BC23" s="428"/>
      <c r="BD23" s="428"/>
      <c r="BE23" s="2"/>
      <c r="BF23" s="2"/>
      <c r="BG23" s="2"/>
      <c r="BR23" s="2"/>
      <c r="BS23" s="2"/>
      <c r="BT23" s="2"/>
      <c r="BU23" s="2"/>
      <c r="BV23" s="2"/>
      <c r="BW23" s="2"/>
      <c r="BX23" s="2"/>
      <c r="BY23" s="2"/>
      <c r="BZ23" s="2"/>
    </row>
    <row r="24" spans="25:96" ht="15" customHeight="1">
      <c r="Y24" s="3"/>
      <c r="Z24" s="2"/>
      <c r="AA24" s="428"/>
      <c r="AB24" s="428"/>
      <c r="AC24" s="428"/>
      <c r="AD24" s="428"/>
      <c r="AE24" s="428"/>
      <c r="AF24" s="428"/>
      <c r="AG24" s="428"/>
      <c r="AH24" s="428"/>
      <c r="AI24" s="428"/>
      <c r="AJ24" s="428"/>
      <c r="AK24" s="428"/>
      <c r="AL24" s="428"/>
      <c r="AM24" s="428"/>
      <c r="AN24" s="428"/>
      <c r="AO24" s="428"/>
      <c r="AP24" s="428"/>
      <c r="AQ24" s="428"/>
      <c r="AR24" s="428"/>
      <c r="AS24" s="428"/>
      <c r="AT24" s="428"/>
      <c r="AU24" s="428"/>
      <c r="AV24" s="428"/>
      <c r="AW24" s="428"/>
      <c r="AX24" s="428"/>
      <c r="AY24" s="428"/>
      <c r="AZ24" s="428"/>
      <c r="BA24" s="428"/>
      <c r="BB24" s="428"/>
      <c r="BC24" s="428"/>
      <c r="BD24" s="428"/>
      <c r="BE24" s="2"/>
      <c r="BF24" s="2"/>
      <c r="BG24" s="2"/>
      <c r="BR24" s="2"/>
      <c r="BS24" s="2"/>
      <c r="BT24" s="2"/>
      <c r="BU24" s="2"/>
      <c r="BV24" s="2"/>
      <c r="BW24" s="2"/>
      <c r="BX24" s="2"/>
      <c r="BY24" s="2"/>
      <c r="BZ24" s="2"/>
    </row>
    <row r="25" spans="25:96" ht="15" customHeight="1">
      <c r="Y25" s="3"/>
      <c r="Z25" s="2"/>
      <c r="AA25" s="428"/>
      <c r="AB25" s="428"/>
      <c r="AC25" s="428"/>
      <c r="AD25" s="428"/>
      <c r="AE25" s="428"/>
      <c r="AF25" s="428"/>
      <c r="AG25" s="428"/>
      <c r="AH25" s="428"/>
      <c r="AI25" s="428"/>
      <c r="AJ25" s="428"/>
      <c r="AK25" s="428"/>
      <c r="AL25" s="428"/>
      <c r="AM25" s="428"/>
      <c r="AN25" s="428"/>
      <c r="AO25" s="428"/>
      <c r="AP25" s="428"/>
      <c r="AQ25" s="428"/>
      <c r="AR25" s="428"/>
      <c r="AS25" s="428"/>
      <c r="AT25" s="428"/>
      <c r="AU25" s="428"/>
      <c r="AV25" s="428"/>
      <c r="AW25" s="428"/>
      <c r="AX25" s="428"/>
      <c r="AY25" s="428"/>
      <c r="AZ25" s="428"/>
      <c r="BA25" s="428"/>
      <c r="BB25" s="428"/>
      <c r="BC25" s="428"/>
      <c r="BD25" s="428"/>
      <c r="BE25" s="2"/>
      <c r="BF25" s="2"/>
      <c r="BG25" s="2"/>
      <c r="BR25" s="2"/>
      <c r="BS25" s="2"/>
      <c r="BT25" s="2"/>
      <c r="BU25" s="2"/>
      <c r="BV25" s="2"/>
      <c r="BW25" s="2"/>
      <c r="BX25" s="2"/>
      <c r="BY25" s="2"/>
      <c r="BZ25" s="2"/>
    </row>
    <row r="26" spans="25:96" ht="15" customHeight="1">
      <c r="Y26" s="3"/>
      <c r="BF26" s="2"/>
      <c r="BG26" s="2"/>
      <c r="BR26" s="2"/>
      <c r="BS26" s="2"/>
      <c r="BT26" s="2"/>
      <c r="BU26" s="2"/>
      <c r="BV26" s="2"/>
      <c r="BW26" s="2"/>
      <c r="BX26" s="2"/>
      <c r="BY26" s="2"/>
      <c r="BZ26" s="2"/>
    </row>
    <row r="27" spans="25:96" ht="15" customHeight="1">
      <c r="Y27" s="3"/>
      <c r="BF27" s="2"/>
      <c r="BG27" s="2"/>
      <c r="BR27" s="2"/>
      <c r="BS27" s="2"/>
      <c r="BT27" s="2"/>
      <c r="BU27" s="2"/>
      <c r="BV27" s="2"/>
      <c r="BW27" s="2"/>
      <c r="BX27" s="2"/>
      <c r="BY27" s="2"/>
      <c r="BZ27" s="2"/>
    </row>
    <row r="28" spans="25:96" ht="15" customHeight="1">
      <c r="Y28" s="3"/>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R28" s="2"/>
      <c r="BS28" s="2"/>
      <c r="BT28" s="2"/>
      <c r="BU28" s="2"/>
      <c r="BV28" s="2"/>
      <c r="BW28" s="2"/>
      <c r="BX28" s="2"/>
      <c r="BY28" s="2"/>
      <c r="BZ28" s="2"/>
    </row>
    <row r="29" spans="25:96" ht="15" customHeight="1">
      <c r="Y29" s="2"/>
      <c r="Z29" s="2"/>
      <c r="AA29" s="2"/>
      <c r="AB29" s="2"/>
      <c r="AC29" s="2"/>
      <c r="AD29" s="2"/>
      <c r="AE29" s="2"/>
      <c r="AF29" s="2"/>
      <c r="AG29" s="2"/>
      <c r="AH29" s="2"/>
      <c r="AI29" s="2"/>
      <c r="AJ29" s="2"/>
      <c r="BE29" s="2"/>
      <c r="BF29" s="2"/>
      <c r="BG29" s="2"/>
      <c r="BR29" s="2"/>
      <c r="BS29" s="2"/>
      <c r="BT29" s="2"/>
      <c r="BU29" s="2"/>
      <c r="BV29" s="2"/>
      <c r="BW29" s="2"/>
      <c r="BX29" s="2"/>
      <c r="BY29" s="2"/>
      <c r="BZ29" s="2"/>
    </row>
    <row r="30" spans="25:96" ht="15" customHeight="1">
      <c r="Y30" s="3"/>
      <c r="Z30" s="2"/>
      <c r="AA30" s="2"/>
      <c r="AB30" s="2"/>
      <c r="AC30" s="2"/>
      <c r="AD30" s="2"/>
      <c r="AE30" s="2"/>
      <c r="AF30" s="2"/>
      <c r="AG30" s="2"/>
      <c r="AH30" s="2"/>
      <c r="AI30" s="2"/>
      <c r="AJ30" s="2"/>
      <c r="BE30" s="2"/>
      <c r="BF30" s="2"/>
      <c r="BG30" s="2"/>
    </row>
    <row r="31" spans="25:96" ht="15" customHeight="1">
      <c r="Y31" s="3"/>
      <c r="Z31" s="2"/>
      <c r="AA31" s="2"/>
      <c r="AB31" s="2"/>
      <c r="AC31" s="2"/>
      <c r="AD31" s="2"/>
      <c r="AE31" s="2"/>
      <c r="AF31" s="2"/>
      <c r="AG31" s="2"/>
      <c r="AH31" s="2"/>
      <c r="AI31" s="2"/>
      <c r="AJ31" s="2"/>
      <c r="AK31" s="8" t="s">
        <v>120</v>
      </c>
      <c r="AL31" s="2"/>
      <c r="AM31" s="2"/>
      <c r="AN31" s="2"/>
      <c r="AO31" s="418" t="s">
        <v>122</v>
      </c>
      <c r="AP31" s="418"/>
      <c r="AQ31" s="418"/>
      <c r="AR31" s="418"/>
      <c r="AS31" s="418"/>
      <c r="AT31" s="418"/>
      <c r="AU31" s="418"/>
      <c r="AV31" s="418"/>
      <c r="AW31" s="418"/>
      <c r="AX31" s="418"/>
      <c r="AY31" s="418"/>
      <c r="AZ31" s="418"/>
      <c r="BA31" s="8"/>
      <c r="BB31" s="2"/>
      <c r="BC31" s="2"/>
      <c r="BD31" s="2"/>
      <c r="BE31" s="2"/>
      <c r="CG31" s="40"/>
      <c r="CH31" s="40"/>
      <c r="CQ31"/>
      <c r="CR31"/>
    </row>
    <row r="32" spans="25:96" ht="15" customHeight="1">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row>
    <row r="33" spans="25:96" ht="15" customHeight="1">
      <c r="Y33" s="3"/>
      <c r="Z33" s="2"/>
      <c r="AA33" s="2"/>
      <c r="AB33" s="2"/>
      <c r="AC33" s="2"/>
      <c r="AD33" s="2"/>
      <c r="AE33" s="2"/>
      <c r="AF33" s="2"/>
      <c r="AG33" s="2"/>
      <c r="AH33" s="2"/>
      <c r="AI33" s="2"/>
      <c r="AJ33" s="2"/>
      <c r="AK33" s="429" t="s">
        <v>170</v>
      </c>
      <c r="AL33" s="429"/>
      <c r="AM33" s="429"/>
      <c r="AN33" s="9"/>
      <c r="AO33" s="425" t="s">
        <v>164</v>
      </c>
      <c r="AP33" s="425"/>
      <c r="AQ33" s="425"/>
      <c r="AR33" s="425"/>
      <c r="AS33" s="425"/>
      <c r="AT33" s="425"/>
      <c r="AU33" s="425"/>
      <c r="AV33" s="425"/>
      <c r="AW33" s="425"/>
      <c r="AX33" s="425"/>
      <c r="AY33" s="425"/>
      <c r="AZ33" s="425"/>
      <c r="BA33" s="425"/>
      <c r="BB33" s="425"/>
      <c r="BC33" s="425"/>
      <c r="BD33" s="425"/>
      <c r="BE33" s="2"/>
      <c r="BF33" s="2"/>
      <c r="BG33" s="2"/>
    </row>
    <row r="34" spans="25:96" ht="15" customHeight="1">
      <c r="Y34" s="3" t="s">
        <v>113</v>
      </c>
      <c r="Z34" s="2"/>
      <c r="AA34" s="2"/>
      <c r="AB34" s="2"/>
      <c r="AC34" s="2"/>
      <c r="AD34" s="2"/>
      <c r="AE34" s="2"/>
      <c r="AF34" s="2"/>
      <c r="AG34" s="2"/>
      <c r="AH34" s="2"/>
      <c r="AI34" s="2"/>
      <c r="AJ34" s="2"/>
      <c r="AK34" s="429"/>
      <c r="AL34" s="429"/>
      <c r="AM34" s="429"/>
      <c r="AN34" s="9"/>
      <c r="AO34" s="425"/>
      <c r="AP34" s="425"/>
      <c r="AQ34" s="425"/>
      <c r="AR34" s="425"/>
      <c r="AS34" s="425"/>
      <c r="AT34" s="425"/>
      <c r="AU34" s="425"/>
      <c r="AV34" s="425"/>
      <c r="AW34" s="425"/>
      <c r="AX34" s="425"/>
      <c r="AY34" s="425"/>
      <c r="AZ34" s="425"/>
      <c r="BA34" s="425"/>
      <c r="BB34" s="425"/>
      <c r="BC34" s="425"/>
      <c r="BD34" s="425"/>
      <c r="BE34" s="2"/>
      <c r="BF34" s="2"/>
      <c r="BG34" s="2"/>
      <c r="CI34" s="38"/>
      <c r="CJ34" s="38"/>
      <c r="CK34" s="38"/>
      <c r="CL34" s="38"/>
      <c r="CM34" s="38"/>
      <c r="CN34" s="38"/>
      <c r="CO34" s="38"/>
    </row>
    <row r="35" spans="25:96" ht="15" customHeight="1">
      <c r="Y35" s="2"/>
      <c r="Z35" s="2"/>
      <c r="AA35" s="2"/>
      <c r="AB35" s="2"/>
      <c r="AC35" s="2"/>
      <c r="AD35" s="2"/>
      <c r="AE35" s="2"/>
      <c r="AF35" s="2"/>
      <c r="AG35" s="2"/>
      <c r="AH35" s="2"/>
      <c r="AI35" s="2"/>
      <c r="AJ35" s="2"/>
      <c r="AK35" s="430"/>
      <c r="AL35" s="430"/>
      <c r="AM35" s="430"/>
      <c r="AN35" s="10"/>
      <c r="AO35" s="426"/>
      <c r="AP35" s="426"/>
      <c r="AQ35" s="426"/>
      <c r="AR35" s="426"/>
      <c r="AS35" s="426"/>
      <c r="AT35" s="426"/>
      <c r="AU35" s="426"/>
      <c r="AV35" s="426"/>
      <c r="AW35" s="426"/>
      <c r="AX35" s="426"/>
      <c r="AY35" s="426"/>
      <c r="AZ35" s="426"/>
      <c r="BA35" s="426"/>
      <c r="BB35" s="426"/>
      <c r="BC35" s="426"/>
      <c r="BD35" s="426"/>
      <c r="BE35" s="2"/>
      <c r="BF35" s="2"/>
      <c r="BG35" s="2"/>
      <c r="CI35" s="38"/>
      <c r="CJ35" s="38"/>
      <c r="CK35" s="38"/>
      <c r="CL35" s="38"/>
      <c r="CM35" s="38"/>
      <c r="CN35" s="38"/>
      <c r="CO35" s="38"/>
    </row>
    <row r="36" spans="25:96" ht="15" customHeight="1">
      <c r="Y36" s="2"/>
      <c r="Z36" s="2"/>
      <c r="AA36" s="2"/>
      <c r="AB36" s="2"/>
      <c r="AC36" s="2"/>
      <c r="AD36" s="2"/>
      <c r="AE36" s="2"/>
      <c r="AF36" s="2"/>
      <c r="AG36" s="2"/>
      <c r="AH36" s="2"/>
      <c r="AI36" s="2"/>
      <c r="AJ36" s="2"/>
      <c r="BE36" s="2"/>
      <c r="BF36" s="2"/>
      <c r="BG36" s="2"/>
      <c r="BR36" s="2"/>
      <c r="BS36" s="2"/>
      <c r="BT36" s="2"/>
      <c r="BU36" s="2"/>
      <c r="BV36" s="2"/>
      <c r="BW36" s="2"/>
      <c r="BX36" s="2"/>
      <c r="BY36" s="2"/>
      <c r="BZ36" s="2"/>
      <c r="CI36" s="38"/>
      <c r="CJ36" s="38"/>
      <c r="CK36" s="38"/>
      <c r="CL36" s="38"/>
      <c r="CM36" s="38"/>
      <c r="CN36" s="38"/>
      <c r="CO36" s="38"/>
      <c r="CP36" s="38"/>
      <c r="CQ36" s="38"/>
      <c r="CR36" s="38"/>
    </row>
    <row r="37" spans="25:96" ht="15" customHeight="1">
      <c r="Y37" s="3"/>
      <c r="Z37" s="2"/>
      <c r="AA37" s="2"/>
      <c r="AB37" s="2"/>
      <c r="AC37" s="2"/>
      <c r="AD37" s="2"/>
      <c r="AE37" s="2"/>
      <c r="AF37" s="2"/>
      <c r="AG37" s="2"/>
      <c r="AH37" s="2"/>
      <c r="AI37" s="2"/>
      <c r="AJ37" s="2"/>
      <c r="AO37" s="32"/>
      <c r="AP37" s="9"/>
      <c r="AQ37" s="9"/>
      <c r="AR37" s="9"/>
      <c r="AS37" s="9"/>
      <c r="AT37" s="9"/>
      <c r="AU37" s="124"/>
      <c r="AV37" s="124"/>
      <c r="AW37" s="124"/>
      <c r="AX37" s="124"/>
      <c r="AY37" s="124"/>
      <c r="AZ37" s="124"/>
      <c r="BA37" s="124"/>
      <c r="BB37" s="124"/>
      <c r="BC37" s="124"/>
      <c r="BD37" s="124"/>
      <c r="BE37" s="2"/>
      <c r="BF37" s="2"/>
      <c r="BG37" s="2"/>
      <c r="BR37" s="2"/>
      <c r="BS37" s="2"/>
      <c r="BT37" s="2"/>
      <c r="BU37" s="2"/>
      <c r="BV37" s="2"/>
      <c r="BW37" s="2"/>
      <c r="BX37" s="2"/>
      <c r="BY37" s="2"/>
      <c r="BZ37" s="2"/>
      <c r="CI37" s="38"/>
      <c r="CJ37" s="38"/>
      <c r="CK37" s="38"/>
      <c r="CL37" s="38"/>
      <c r="CM37" s="38"/>
      <c r="CN37" s="38"/>
      <c r="CO37" s="38"/>
      <c r="CP37" s="38"/>
      <c r="CQ37" s="38"/>
      <c r="CR37" s="38"/>
    </row>
    <row r="38" spans="25:96" ht="15" customHeight="1">
      <c r="Y38" s="3"/>
      <c r="Z38" s="2"/>
      <c r="AA38" s="2"/>
      <c r="AB38" s="2"/>
      <c r="AC38" s="2"/>
      <c r="AD38" s="2"/>
      <c r="AE38" s="2"/>
      <c r="AF38" s="2"/>
      <c r="AG38" s="2"/>
      <c r="AH38" s="2"/>
      <c r="AI38" s="2"/>
      <c r="AJ38" s="2"/>
      <c r="BE38" s="2"/>
      <c r="BF38" s="2"/>
      <c r="BG38" s="2"/>
      <c r="BR38" s="2"/>
      <c r="BS38" s="2"/>
      <c r="BT38" s="2"/>
      <c r="BU38" s="2"/>
      <c r="BV38" s="2"/>
      <c r="BW38" s="2"/>
      <c r="BX38" s="2"/>
      <c r="BY38" s="2"/>
      <c r="BZ38" s="2"/>
      <c r="CI38" s="38"/>
      <c r="CJ38" s="38"/>
      <c r="CK38" s="38"/>
      <c r="CL38" s="38"/>
      <c r="CM38" s="38"/>
      <c r="CN38" s="38"/>
      <c r="CO38" s="38"/>
      <c r="CP38" s="38"/>
      <c r="CQ38" s="38"/>
      <c r="CR38" s="38"/>
    </row>
    <row r="39" spans="25:96" ht="15" customHeight="1">
      <c r="Y39" s="3"/>
      <c r="Z39" s="2"/>
      <c r="AA39" s="2"/>
      <c r="AB39" s="2"/>
      <c r="AC39" s="2"/>
      <c r="AD39" s="2"/>
      <c r="AE39" s="2"/>
      <c r="AF39" s="2"/>
      <c r="AG39" s="2"/>
      <c r="AH39" s="2"/>
      <c r="AI39" s="2"/>
      <c r="AJ39" s="2"/>
      <c r="AK39" s="8" t="s">
        <v>183</v>
      </c>
      <c r="AL39" s="2"/>
      <c r="AM39" s="2"/>
      <c r="AN39" s="2"/>
      <c r="AO39" s="8" t="s">
        <v>186</v>
      </c>
      <c r="AP39" s="2"/>
      <c r="AQ39" s="2"/>
      <c r="AR39" s="2"/>
      <c r="AS39" s="422" t="s">
        <v>189</v>
      </c>
      <c r="AT39" s="422"/>
      <c r="AU39" s="422"/>
      <c r="AV39" s="422"/>
      <c r="AW39" s="422"/>
      <c r="AX39" s="422"/>
      <c r="AY39" s="422"/>
      <c r="AZ39" s="422"/>
      <c r="BA39" s="422"/>
      <c r="BB39" s="422"/>
      <c r="BC39" s="422"/>
      <c r="BD39" s="422"/>
      <c r="BE39" s="422"/>
      <c r="BF39" s="2"/>
      <c r="BG39" s="2"/>
      <c r="BR39" s="2"/>
      <c r="BS39" s="2"/>
      <c r="BT39" s="2"/>
      <c r="BU39" s="2"/>
      <c r="BV39" s="2"/>
      <c r="BW39" s="2"/>
      <c r="BX39" s="2"/>
      <c r="BY39" s="2"/>
      <c r="BZ39" s="2"/>
      <c r="CI39" s="38"/>
      <c r="CJ39" s="38"/>
      <c r="CK39" s="38"/>
      <c r="CL39" s="38"/>
      <c r="CM39" s="38"/>
      <c r="CN39" s="38"/>
      <c r="CO39" s="38"/>
      <c r="CP39" s="38"/>
      <c r="CQ39" s="38"/>
      <c r="CR39" s="38"/>
    </row>
    <row r="40" spans="25:96" ht="15" customHeight="1">
      <c r="Y40" s="2"/>
      <c r="Z40" s="2"/>
      <c r="AA40" s="2"/>
      <c r="AB40" s="2"/>
      <c r="AC40" s="2"/>
      <c r="AD40" s="2"/>
      <c r="AE40" s="2"/>
      <c r="AF40" s="2"/>
      <c r="AG40" s="2"/>
      <c r="AH40" s="2"/>
      <c r="AI40" s="2"/>
      <c r="AJ40" s="2"/>
      <c r="AL40" s="2"/>
      <c r="AM40" s="2"/>
      <c r="AN40" s="2"/>
      <c r="AO40" s="8" t="s">
        <v>187</v>
      </c>
      <c r="AP40" s="2"/>
      <c r="AQ40" s="2"/>
      <c r="AR40" s="2"/>
      <c r="AS40" s="422" t="s">
        <v>190</v>
      </c>
      <c r="AT40" s="422"/>
      <c r="AU40" s="422"/>
      <c r="AV40" s="422"/>
      <c r="AW40" s="422"/>
      <c r="AX40" s="422"/>
      <c r="AY40" s="422"/>
      <c r="AZ40" s="422"/>
      <c r="BA40" s="422"/>
      <c r="BB40" s="422"/>
      <c r="BC40" s="422"/>
      <c r="BD40" s="422"/>
      <c r="BE40" s="422"/>
      <c r="BF40" s="2"/>
      <c r="BG40" s="2"/>
      <c r="BR40" s="2"/>
      <c r="BS40" s="2"/>
      <c r="BT40" s="2"/>
      <c r="BU40" s="2"/>
      <c r="BV40" s="2"/>
      <c r="BW40" s="2"/>
      <c r="BX40" s="2"/>
      <c r="BY40" s="2"/>
      <c r="BZ40" s="2"/>
      <c r="CI40" s="38"/>
      <c r="CJ40" s="38"/>
      <c r="CK40" s="38"/>
      <c r="CL40" s="38"/>
      <c r="CM40" s="38"/>
      <c r="CN40" s="38"/>
      <c r="CO40" s="38"/>
      <c r="CP40" s="38"/>
      <c r="CQ40" s="38"/>
      <c r="CR40" s="38"/>
    </row>
    <row r="41" spans="25:96" ht="15" customHeight="1">
      <c r="Y41" s="3"/>
      <c r="Z41" s="2"/>
      <c r="AA41" s="2"/>
      <c r="AB41" s="2"/>
      <c r="AC41" s="2"/>
      <c r="AD41" s="2"/>
      <c r="AE41" s="2"/>
      <c r="AF41" s="2"/>
      <c r="AG41" s="2"/>
      <c r="AH41" s="2"/>
      <c r="AI41" s="2"/>
      <c r="AJ41" s="2"/>
      <c r="AK41" s="2"/>
      <c r="AL41" s="2"/>
      <c r="AM41" s="2"/>
      <c r="AN41" s="2"/>
      <c r="AO41" s="8" t="s">
        <v>184</v>
      </c>
      <c r="AP41" s="2"/>
      <c r="AQ41" s="2"/>
      <c r="AR41" s="2"/>
      <c r="AS41" s="422" t="s">
        <v>165</v>
      </c>
      <c r="AT41" s="422"/>
      <c r="AU41" s="422"/>
      <c r="AV41" s="422"/>
      <c r="AW41" s="422"/>
      <c r="AX41" s="422"/>
      <c r="AY41" s="422"/>
      <c r="AZ41" s="422"/>
      <c r="BA41" s="422"/>
      <c r="BB41" s="422"/>
      <c r="BC41" s="422"/>
      <c r="BD41" s="422"/>
      <c r="BE41" s="422"/>
      <c r="BF41" s="2"/>
      <c r="BG41" s="2"/>
      <c r="BR41" s="2"/>
      <c r="BS41" s="2"/>
      <c r="BT41" s="2"/>
      <c r="BU41" s="2"/>
      <c r="BV41" s="2"/>
      <c r="BW41" s="2"/>
      <c r="BX41" s="2"/>
      <c r="BY41" s="2"/>
      <c r="BZ41" s="2"/>
      <c r="CI41" s="38"/>
      <c r="CJ41" s="38"/>
      <c r="CK41" s="38"/>
      <c r="CL41" s="38"/>
      <c r="CM41" s="38"/>
      <c r="CN41" s="38"/>
      <c r="CO41" s="38"/>
      <c r="CP41" s="38"/>
      <c r="CQ41" s="38"/>
      <c r="CR41" s="38"/>
    </row>
    <row r="42" spans="25:96" ht="15" customHeight="1">
      <c r="Y42" s="3"/>
      <c r="Z42" s="2"/>
      <c r="AA42" s="2"/>
      <c r="AB42" s="2"/>
      <c r="AC42" s="2"/>
      <c r="AD42" s="2"/>
      <c r="AE42" s="2"/>
      <c r="AF42" s="2"/>
      <c r="AG42" s="2"/>
      <c r="AH42" s="2"/>
      <c r="AI42" s="2"/>
      <c r="AJ42" s="2"/>
      <c r="AK42" s="2"/>
      <c r="AL42" s="2"/>
      <c r="AM42" s="2"/>
      <c r="AN42" s="2"/>
      <c r="AO42" s="8" t="s">
        <v>185</v>
      </c>
      <c r="AP42" s="2"/>
      <c r="AQ42" s="2"/>
      <c r="AR42" s="2"/>
      <c r="AS42" s="422" t="s">
        <v>166</v>
      </c>
      <c r="AT42" s="422"/>
      <c r="AU42" s="422"/>
      <c r="AV42" s="422"/>
      <c r="AW42" s="422"/>
      <c r="AX42" s="422"/>
      <c r="AY42" s="422"/>
      <c r="AZ42" s="422"/>
      <c r="BA42" s="422"/>
      <c r="BB42" s="422"/>
      <c r="BC42" s="422"/>
      <c r="BD42" s="422"/>
      <c r="BE42" s="422"/>
      <c r="BF42" s="2"/>
      <c r="BG42" s="2"/>
      <c r="BR42" s="2"/>
      <c r="BS42" s="2"/>
      <c r="BT42" s="2"/>
      <c r="BU42" s="2"/>
      <c r="BV42" s="2"/>
      <c r="BW42" s="2"/>
      <c r="BX42" s="2"/>
      <c r="BY42" s="2"/>
      <c r="BZ42" s="2"/>
      <c r="CI42" s="38"/>
      <c r="CJ42" s="38"/>
      <c r="CK42" s="38"/>
      <c r="CL42" s="38"/>
      <c r="CM42" s="38"/>
      <c r="CN42" s="38"/>
      <c r="CO42" s="38"/>
      <c r="CP42" s="38"/>
      <c r="CQ42" s="38"/>
      <c r="CR42" s="38"/>
    </row>
    <row r="43" spans="25:96" ht="15" customHeight="1">
      <c r="Y43" s="3"/>
      <c r="Z43" s="2"/>
      <c r="AA43" s="2"/>
      <c r="AB43" s="2"/>
      <c r="AC43" s="2"/>
      <c r="AD43" s="2"/>
      <c r="AE43" s="2"/>
      <c r="AF43" s="2"/>
      <c r="AG43" s="2"/>
      <c r="AH43" s="2"/>
      <c r="AI43" s="2"/>
      <c r="AJ43" s="2"/>
      <c r="AK43" s="2"/>
      <c r="AL43" s="2"/>
      <c r="AM43" s="2"/>
      <c r="AN43" s="2"/>
      <c r="AO43" s="8" t="s">
        <v>188</v>
      </c>
      <c r="AP43" s="2"/>
      <c r="AQ43" s="2"/>
      <c r="AR43" s="2"/>
      <c r="AS43" s="421" t="s">
        <v>191</v>
      </c>
      <c r="AT43" s="421"/>
      <c r="AU43" s="421"/>
      <c r="AV43" s="421"/>
      <c r="AW43" s="421"/>
      <c r="AX43" s="421"/>
      <c r="AY43" s="421"/>
      <c r="AZ43" s="421"/>
      <c r="BA43" s="421"/>
      <c r="BB43" s="421"/>
      <c r="BC43" s="421"/>
      <c r="BD43" s="421"/>
      <c r="BE43" s="421"/>
      <c r="BF43" s="2"/>
      <c r="BG43" s="2"/>
      <c r="BR43" s="2"/>
      <c r="BS43" s="2"/>
      <c r="BT43" s="2"/>
      <c r="BU43" s="2"/>
      <c r="BV43" s="2"/>
      <c r="BW43" s="2"/>
      <c r="BX43" s="2"/>
      <c r="BY43" s="2"/>
      <c r="BZ43" s="2"/>
      <c r="CI43" s="38"/>
      <c r="CJ43" s="38"/>
      <c r="CK43" s="38"/>
      <c r="CL43" s="38"/>
      <c r="CM43" s="38"/>
      <c r="CN43" s="38"/>
      <c r="CO43" s="38"/>
      <c r="CP43" s="38"/>
      <c r="CQ43" s="38"/>
      <c r="CR43" s="38"/>
    </row>
    <row r="44" spans="25:96" ht="15" customHeight="1">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R44" s="2"/>
      <c r="BS44" s="2"/>
      <c r="BT44" s="2"/>
      <c r="BU44" s="2"/>
      <c r="BV44" s="2"/>
      <c r="BW44" s="2"/>
      <c r="BX44" s="2"/>
      <c r="BY44" s="2"/>
      <c r="BZ44" s="2"/>
      <c r="CI44" s="38"/>
      <c r="CJ44" s="38"/>
      <c r="CK44" s="38"/>
      <c r="CL44" s="38"/>
      <c r="CM44" s="38"/>
      <c r="CN44" s="38"/>
      <c r="CO44" s="38"/>
      <c r="CP44" s="38"/>
      <c r="CQ44" s="38"/>
      <c r="CR44" s="38"/>
    </row>
    <row r="45" spans="25:96" ht="15" customHeight="1">
      <c r="Y45" s="3"/>
      <c r="Z45" s="414" t="s">
        <v>167</v>
      </c>
      <c r="AA45" s="414"/>
      <c r="AB45" s="414"/>
      <c r="AC45" s="414"/>
      <c r="AD45" s="414"/>
      <c r="AE45" s="414"/>
      <c r="AF45" s="414"/>
      <c r="AG45" s="414"/>
      <c r="AH45" s="416" t="s">
        <v>356</v>
      </c>
      <c r="AI45" s="416"/>
      <c r="AJ45" s="417">
        <v>8</v>
      </c>
      <c r="AK45" s="417"/>
      <c r="AL45" s="4" t="s">
        <v>84</v>
      </c>
      <c r="AM45" s="417">
        <v>10</v>
      </c>
      <c r="AN45" s="417"/>
      <c r="AO45" s="4" t="s">
        <v>85</v>
      </c>
      <c r="AP45" s="418">
        <v>6</v>
      </c>
      <c r="AQ45" s="418"/>
      <c r="AR45" s="4" t="s">
        <v>86</v>
      </c>
      <c r="AT45" s="2" t="s">
        <v>398</v>
      </c>
      <c r="AU45" s="31"/>
      <c r="AV45" s="31"/>
      <c r="AW45" s="31"/>
      <c r="AX45" s="31"/>
      <c r="AY45" s="31"/>
      <c r="AZ45" s="31"/>
      <c r="BA45" s="31"/>
      <c r="BB45" s="31"/>
      <c r="BC45" s="31"/>
      <c r="BD45" s="31"/>
      <c r="BE45" s="31"/>
      <c r="BF45" s="2"/>
      <c r="BG45" s="2"/>
      <c r="BR45" s="2"/>
      <c r="BS45" s="2"/>
      <c r="BT45" s="2"/>
      <c r="BU45" s="2"/>
      <c r="BV45" s="2"/>
      <c r="BW45" s="2"/>
      <c r="BX45" s="2"/>
      <c r="BY45" s="2"/>
      <c r="BZ45" s="2"/>
      <c r="CI45" s="38"/>
      <c r="CJ45" s="38"/>
      <c r="CK45" s="38"/>
      <c r="CL45" s="38"/>
      <c r="CM45" s="38"/>
      <c r="CN45" s="38"/>
      <c r="CO45" s="38"/>
      <c r="CP45" s="38"/>
      <c r="CQ45" s="38"/>
      <c r="CR45" s="38"/>
    </row>
    <row r="46" spans="25:96" ht="15" customHeight="1">
      <c r="Y46" s="11"/>
      <c r="Z46" s="31" t="s">
        <v>168</v>
      </c>
      <c r="AA46" s="415" t="str">
        <f>+AA16</f>
        <v>令和８年度［第３８-Ｋ１５０５-２１号］栃山川水系河川調査に伴う設計業務委託（河川整備計画変更）</v>
      </c>
      <c r="AB46" s="415"/>
      <c r="AC46" s="415"/>
      <c r="AD46" s="415"/>
      <c r="AE46" s="415"/>
      <c r="AF46" s="415"/>
      <c r="AG46" s="415"/>
      <c r="AH46" s="415"/>
      <c r="AI46" s="415"/>
      <c r="AJ46" s="415"/>
      <c r="AK46" s="415"/>
      <c r="AL46" s="415"/>
      <c r="AM46" s="415"/>
      <c r="AN46" s="415"/>
      <c r="AO46" s="415"/>
      <c r="AP46" s="415"/>
      <c r="AQ46" s="415"/>
      <c r="AR46" s="415"/>
      <c r="AS46" s="415"/>
      <c r="AT46" s="415"/>
      <c r="AU46" s="415"/>
      <c r="AV46" s="415"/>
      <c r="AW46" s="415"/>
      <c r="AX46" s="415"/>
      <c r="AY46" s="415"/>
      <c r="AZ46" s="415"/>
      <c r="BA46" s="415"/>
      <c r="BB46" s="415"/>
      <c r="BC46" s="415"/>
      <c r="BD46" s="415"/>
      <c r="BE46" s="415"/>
      <c r="BF46" s="2"/>
      <c r="BG46" s="2"/>
      <c r="BR46" s="2"/>
      <c r="BS46" s="2"/>
      <c r="BT46" s="2"/>
      <c r="BU46" s="2"/>
      <c r="BV46" s="2"/>
      <c r="BW46" s="2"/>
      <c r="BX46" s="2"/>
      <c r="BY46" s="2"/>
      <c r="BZ46" s="2"/>
      <c r="CI46" s="38"/>
      <c r="CJ46" s="38"/>
      <c r="CK46" s="38"/>
      <c r="CL46" s="38"/>
      <c r="CM46" s="38"/>
      <c r="CN46" s="38"/>
      <c r="CO46" s="38"/>
      <c r="CP46" s="38"/>
      <c r="CQ46" s="38"/>
      <c r="CR46" s="38"/>
    </row>
    <row r="47" spans="25:96" ht="15" customHeight="1">
      <c r="Y47" s="11"/>
      <c r="Z47" s="236"/>
      <c r="AA47" s="415"/>
      <c r="AB47" s="415"/>
      <c r="AC47" s="415"/>
      <c r="AD47" s="415"/>
      <c r="AE47" s="415"/>
      <c r="AF47" s="415"/>
      <c r="AG47" s="415"/>
      <c r="AH47" s="415"/>
      <c r="AI47" s="415"/>
      <c r="AJ47" s="415"/>
      <c r="AK47" s="415"/>
      <c r="AL47" s="415"/>
      <c r="AM47" s="415"/>
      <c r="AN47" s="415"/>
      <c r="AO47" s="415"/>
      <c r="AP47" s="415"/>
      <c r="AQ47" s="415"/>
      <c r="AR47" s="415"/>
      <c r="AS47" s="415"/>
      <c r="AT47" s="415"/>
      <c r="AU47" s="415"/>
      <c r="AV47" s="415"/>
      <c r="AW47" s="415"/>
      <c r="AX47" s="415"/>
      <c r="AY47" s="415"/>
      <c r="AZ47" s="415"/>
      <c r="BA47" s="415"/>
      <c r="BB47" s="415"/>
      <c r="BC47" s="415"/>
      <c r="BD47" s="415"/>
      <c r="BE47" s="415"/>
      <c r="BF47" s="237"/>
      <c r="BG47" s="237"/>
      <c r="BR47" s="237"/>
      <c r="BS47" s="237"/>
      <c r="BT47" s="237"/>
      <c r="BU47" s="237"/>
      <c r="BV47" s="237"/>
      <c r="BW47" s="237"/>
      <c r="BX47" s="237"/>
      <c r="BY47" s="237"/>
      <c r="BZ47" s="237"/>
      <c r="CI47" s="38"/>
      <c r="CJ47" s="38"/>
      <c r="CK47" s="38"/>
      <c r="CL47" s="38"/>
      <c r="CM47" s="38"/>
      <c r="CN47" s="38"/>
      <c r="CO47" s="38"/>
      <c r="CP47" s="38"/>
      <c r="CQ47" s="38"/>
      <c r="CR47" s="38"/>
    </row>
    <row r="48" spans="25:96" ht="15" customHeight="1">
      <c r="Y48" s="2"/>
      <c r="Z48" s="31"/>
      <c r="AA48" s="415"/>
      <c r="AB48" s="415"/>
      <c r="AC48" s="415"/>
      <c r="AD48" s="415"/>
      <c r="AE48" s="415"/>
      <c r="AF48" s="415"/>
      <c r="AG48" s="415"/>
      <c r="AH48" s="415"/>
      <c r="AI48" s="415"/>
      <c r="AJ48" s="415"/>
      <c r="AK48" s="415"/>
      <c r="AL48" s="415"/>
      <c r="AM48" s="415"/>
      <c r="AN48" s="415"/>
      <c r="AO48" s="415"/>
      <c r="AP48" s="415"/>
      <c r="AQ48" s="415"/>
      <c r="AR48" s="415"/>
      <c r="AS48" s="415"/>
      <c r="AT48" s="415"/>
      <c r="AU48" s="415"/>
      <c r="AV48" s="415"/>
      <c r="AW48" s="415"/>
      <c r="AX48" s="415"/>
      <c r="AY48" s="415"/>
      <c r="AZ48" s="415"/>
      <c r="BA48" s="415"/>
      <c r="BB48" s="415"/>
      <c r="BC48" s="415"/>
      <c r="BD48" s="415"/>
      <c r="BE48" s="415"/>
      <c r="BF48" s="2" t="s">
        <v>169</v>
      </c>
      <c r="BG48" s="2"/>
      <c r="BR48" s="2"/>
      <c r="BS48" s="2"/>
      <c r="BT48" s="2"/>
      <c r="BU48" s="2"/>
      <c r="BV48" s="2"/>
      <c r="BW48" s="2"/>
      <c r="BX48" s="2"/>
      <c r="BY48" s="2"/>
      <c r="BZ48" s="2"/>
      <c r="CI48" s="38"/>
      <c r="CJ48" s="38"/>
      <c r="CK48" s="38"/>
      <c r="CL48" s="38"/>
      <c r="CM48" s="38"/>
      <c r="CN48" s="38"/>
      <c r="CO48" s="38"/>
      <c r="CP48" s="38"/>
      <c r="CQ48" s="38"/>
      <c r="CR48" s="38"/>
    </row>
    <row r="49" spans="25:96" ht="15" customHeight="1">
      <c r="Y49" s="2"/>
      <c r="Z49" s="414" t="s">
        <v>230</v>
      </c>
      <c r="AA49" s="414"/>
      <c r="AB49" s="414"/>
      <c r="AC49" s="414"/>
      <c r="AD49" s="414"/>
      <c r="AE49" s="414"/>
      <c r="AF49" s="414"/>
      <c r="AG49" s="414"/>
      <c r="AH49" s="414"/>
      <c r="AI49" s="414"/>
      <c r="AJ49" s="414"/>
      <c r="AK49" s="414"/>
      <c r="AL49" s="414"/>
      <c r="AM49" s="414"/>
      <c r="AN49" s="414"/>
      <c r="AO49" s="414"/>
      <c r="AP49" s="414"/>
      <c r="AQ49" s="414"/>
      <c r="AR49" s="414"/>
      <c r="AS49" s="414"/>
      <c r="AT49" s="414"/>
      <c r="AU49" s="414"/>
      <c r="AV49" s="414"/>
      <c r="AW49" s="414"/>
      <c r="AX49" s="414"/>
      <c r="AY49" s="414"/>
      <c r="AZ49" s="414"/>
      <c r="BA49" s="414"/>
      <c r="BB49" s="414"/>
      <c r="BC49" s="414"/>
      <c r="BD49" s="414"/>
      <c r="BE49" s="414"/>
      <c r="BF49" s="414"/>
      <c r="BG49" s="2"/>
      <c r="BR49" s="2"/>
      <c r="BS49" s="2"/>
      <c r="BT49" s="2"/>
      <c r="BU49" s="2"/>
      <c r="BV49" s="2"/>
      <c r="BW49" s="2"/>
      <c r="BX49" s="2"/>
      <c r="BY49" s="2"/>
      <c r="BZ49" s="2"/>
      <c r="CI49" s="38"/>
      <c r="CJ49" s="38"/>
      <c r="CK49" s="38"/>
      <c r="CL49" s="38"/>
      <c r="CM49" s="38"/>
      <c r="CN49" s="38"/>
      <c r="CO49" s="38"/>
      <c r="CP49" s="38"/>
      <c r="CQ49" s="38"/>
      <c r="CR49" s="38"/>
    </row>
    <row r="50" spans="25:96" ht="15" customHeight="1">
      <c r="Y50" s="237"/>
      <c r="Z50" s="236"/>
      <c r="AA50" s="236"/>
      <c r="AB50" s="236"/>
      <c r="AC50" s="236"/>
      <c r="AD50" s="236"/>
      <c r="AE50" s="236"/>
      <c r="AF50" s="236"/>
      <c r="AG50" s="236"/>
      <c r="AH50" s="236"/>
      <c r="AI50" s="236"/>
      <c r="AJ50" s="236"/>
      <c r="AK50" s="236"/>
      <c r="AL50" s="236"/>
      <c r="AM50" s="236"/>
      <c r="AN50" s="236"/>
      <c r="AO50" s="236"/>
      <c r="AP50" s="236"/>
      <c r="AQ50" s="236"/>
      <c r="AR50" s="236"/>
      <c r="AS50" s="236"/>
      <c r="AT50" s="236"/>
      <c r="AU50" s="236"/>
      <c r="AV50" s="236"/>
      <c r="AW50" s="236"/>
      <c r="AX50" s="236"/>
      <c r="AY50" s="236"/>
      <c r="AZ50" s="236"/>
      <c r="BA50" s="236"/>
      <c r="BB50" s="236"/>
      <c r="BC50" s="236"/>
      <c r="BD50" s="236"/>
      <c r="BE50" s="236"/>
      <c r="BF50" s="236"/>
      <c r="BG50" s="237"/>
      <c r="BR50" s="237"/>
      <c r="BS50" s="237"/>
      <c r="BT50" s="237"/>
      <c r="BU50" s="237"/>
      <c r="BV50" s="237"/>
      <c r="BW50" s="237"/>
      <c r="BX50" s="237"/>
      <c r="BY50" s="237"/>
      <c r="BZ50" s="237"/>
      <c r="CI50" s="38"/>
      <c r="CJ50" s="38"/>
      <c r="CK50" s="38"/>
      <c r="CL50" s="38"/>
      <c r="CM50" s="38"/>
      <c r="CN50" s="38"/>
      <c r="CO50" s="38"/>
      <c r="CP50" s="38"/>
      <c r="CQ50" s="38"/>
      <c r="CR50" s="38"/>
    </row>
    <row r="51" spans="25:96" ht="15" customHeight="1">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R51" s="2"/>
      <c r="BS51" s="2"/>
      <c r="BT51" s="2"/>
      <c r="BU51" s="2"/>
      <c r="BV51" s="2"/>
      <c r="BW51" s="2"/>
      <c r="BX51" s="2"/>
      <c r="BY51" s="2"/>
      <c r="BZ51" s="2"/>
      <c r="CI51" s="38"/>
      <c r="CJ51" s="38"/>
      <c r="CK51" s="38"/>
      <c r="CL51" s="38"/>
      <c r="CM51" s="38"/>
      <c r="CN51" s="38"/>
      <c r="CO51" s="38"/>
      <c r="CP51" s="38"/>
      <c r="CQ51" s="38"/>
      <c r="CR51" s="38"/>
    </row>
    <row r="52" spans="25:96" ht="15" customHeight="1">
      <c r="Y52" s="38">
        <v>31</v>
      </c>
      <c r="Z52" s="38">
        <v>4</v>
      </c>
      <c r="AA52" s="38">
        <v>1</v>
      </c>
      <c r="AB52" s="38"/>
      <c r="AC52" s="39" t="s">
        <v>87</v>
      </c>
      <c r="AD52" s="38">
        <v>23</v>
      </c>
      <c r="AE52" s="38"/>
      <c r="AF52" s="38"/>
      <c r="AG52" s="38"/>
      <c r="AH52" s="38" t="s">
        <v>122</v>
      </c>
      <c r="AJ52" s="2"/>
      <c r="AK52" s="2"/>
      <c r="AL52" s="2"/>
      <c r="AM52" s="2"/>
      <c r="AN52" s="2"/>
      <c r="AO52" s="2"/>
      <c r="AP52" s="2"/>
      <c r="AQ52" s="2"/>
      <c r="AR52" s="2"/>
      <c r="AS52" s="2"/>
      <c r="AT52" s="2"/>
      <c r="AU52" s="2"/>
      <c r="AV52" s="2"/>
      <c r="AW52" s="2"/>
      <c r="AX52" s="2"/>
      <c r="AY52" s="2"/>
      <c r="AZ52" s="2"/>
      <c r="BA52" s="2"/>
      <c r="BB52" s="2"/>
      <c r="BC52" s="2"/>
      <c r="BD52" s="2"/>
      <c r="BE52" s="2"/>
      <c r="BF52" s="2"/>
      <c r="BG52" s="2"/>
      <c r="BR52" s="2"/>
      <c r="BS52" s="2"/>
      <c r="BT52" s="2"/>
      <c r="BU52" s="2"/>
      <c r="BV52" s="2"/>
      <c r="BW52" s="2"/>
      <c r="BX52" s="2"/>
      <c r="BY52" s="2"/>
      <c r="BZ52" s="2"/>
      <c r="CI52" s="38"/>
      <c r="CJ52" s="38"/>
      <c r="CK52" s="38"/>
      <c r="CL52" s="38"/>
      <c r="CM52" s="38"/>
      <c r="CN52" s="38"/>
      <c r="CO52" s="38"/>
      <c r="CP52" s="38"/>
      <c r="CQ52" s="38"/>
      <c r="CR52" s="38"/>
    </row>
    <row r="53" spans="25:96" ht="15" customHeight="1">
      <c r="Y53" s="38" t="s">
        <v>357</v>
      </c>
      <c r="Z53" s="38">
        <v>5</v>
      </c>
      <c r="AA53" s="38">
        <v>2</v>
      </c>
      <c r="AB53" s="38"/>
      <c r="AC53" s="39" t="s">
        <v>88</v>
      </c>
      <c r="AD53" s="38">
        <v>24</v>
      </c>
      <c r="AE53" s="38"/>
      <c r="AF53" s="38"/>
      <c r="AG53" s="38"/>
      <c r="AH53" s="38" t="s">
        <v>124</v>
      </c>
      <c r="AJ53" s="2"/>
      <c r="AK53" s="2"/>
      <c r="AL53" s="2"/>
      <c r="AM53" s="2"/>
      <c r="AN53" s="2"/>
      <c r="AO53" s="2"/>
      <c r="AP53" s="2"/>
      <c r="AQ53" s="2"/>
      <c r="AR53" s="2"/>
      <c r="AS53" s="2"/>
      <c r="AT53" s="2"/>
      <c r="AU53" s="2"/>
      <c r="AV53" s="2"/>
      <c r="AW53" s="2"/>
      <c r="AX53" s="2"/>
      <c r="AY53" s="2"/>
      <c r="AZ53" s="2"/>
      <c r="BA53" s="2"/>
      <c r="BB53" s="2"/>
      <c r="BC53" s="2"/>
      <c r="BD53" s="2"/>
      <c r="BE53" s="2"/>
      <c r="BF53" s="2"/>
      <c r="BG53" s="2"/>
      <c r="BR53" s="2"/>
      <c r="BS53" s="2"/>
      <c r="BT53" s="2"/>
      <c r="BU53" s="2"/>
      <c r="BV53" s="2"/>
      <c r="BW53" s="2"/>
      <c r="BX53" s="2"/>
      <c r="BY53" s="2"/>
      <c r="BZ53" s="2"/>
      <c r="CI53" s="38"/>
      <c r="CJ53" s="38"/>
      <c r="CK53" s="38"/>
      <c r="CL53" s="38"/>
      <c r="CM53" s="38"/>
      <c r="CN53" s="38"/>
      <c r="CO53" s="38"/>
      <c r="CP53" s="38"/>
      <c r="CQ53" s="38"/>
      <c r="CR53" s="38"/>
    </row>
    <row r="54" spans="25:96" ht="15" customHeight="1">
      <c r="Y54" s="38">
        <v>2</v>
      </c>
      <c r="Z54" s="38">
        <v>6</v>
      </c>
      <c r="AA54" s="38">
        <v>3</v>
      </c>
      <c r="AB54" s="38"/>
      <c r="AC54" s="39" t="s">
        <v>153</v>
      </c>
      <c r="AD54" s="38">
        <v>25</v>
      </c>
      <c r="AE54" s="38"/>
      <c r="AF54" s="38"/>
      <c r="AG54" s="38"/>
      <c r="AH54" s="38"/>
      <c r="AJ54" s="2"/>
      <c r="AK54" s="2"/>
      <c r="AL54" s="2"/>
      <c r="AM54" s="2"/>
      <c r="AN54" s="2"/>
      <c r="AO54" s="2"/>
      <c r="AP54" s="2"/>
      <c r="AQ54" s="2"/>
      <c r="AR54" s="2"/>
      <c r="AS54" s="2"/>
      <c r="AT54" s="2"/>
      <c r="AU54" s="2"/>
      <c r="AV54" s="2"/>
      <c r="AW54" s="2"/>
      <c r="AX54" s="2"/>
      <c r="AY54" s="2"/>
      <c r="AZ54" s="2"/>
      <c r="BA54" s="2"/>
      <c r="BB54" s="2"/>
      <c r="BC54" s="2"/>
      <c r="BD54" s="2"/>
      <c r="BE54" s="2"/>
      <c r="BF54" s="2"/>
      <c r="BG54" s="2"/>
      <c r="BR54" s="2"/>
      <c r="BS54" s="2"/>
      <c r="BT54" s="2"/>
      <c r="BU54" s="2"/>
      <c r="BV54" s="2"/>
      <c r="BW54" s="2"/>
      <c r="BX54" s="2"/>
      <c r="BY54" s="2"/>
      <c r="BZ54" s="2"/>
      <c r="CI54" s="38"/>
      <c r="CJ54" s="38"/>
      <c r="CK54" s="38"/>
      <c r="CL54" s="38"/>
      <c r="CM54" s="38"/>
      <c r="CN54" s="38"/>
      <c r="CO54" s="38"/>
      <c r="CP54" s="38"/>
      <c r="CQ54" s="38"/>
      <c r="CR54" s="38"/>
    </row>
    <row r="55" spans="25:96" ht="15" customHeight="1">
      <c r="Y55" s="38">
        <v>3</v>
      </c>
      <c r="Z55" s="38">
        <v>7</v>
      </c>
      <c r="AA55" s="38">
        <v>4</v>
      </c>
      <c r="AB55" s="38"/>
      <c r="AC55" s="39" t="s">
        <v>154</v>
      </c>
      <c r="AD55" s="38">
        <v>26</v>
      </c>
      <c r="AE55" s="38"/>
      <c r="AF55" s="38"/>
      <c r="AG55" s="38"/>
      <c r="AH55" s="38"/>
      <c r="AJ55" s="2"/>
      <c r="AK55" s="2"/>
      <c r="AL55" s="2"/>
      <c r="AM55" s="2"/>
      <c r="AN55" s="2"/>
      <c r="AO55" s="2"/>
      <c r="AP55" s="2"/>
      <c r="AQ55" s="2"/>
      <c r="AR55" s="2"/>
      <c r="AS55" s="2"/>
      <c r="AT55" s="2"/>
      <c r="AU55" s="2"/>
      <c r="AV55" s="2"/>
      <c r="AW55" s="2"/>
      <c r="AX55" s="2"/>
      <c r="AY55" s="2"/>
      <c r="AZ55" s="2"/>
      <c r="BA55" s="2"/>
      <c r="BB55" s="2"/>
      <c r="BC55" s="2"/>
      <c r="BD55" s="2"/>
      <c r="BE55" s="2"/>
      <c r="BF55" s="2"/>
      <c r="BG55" s="2"/>
      <c r="BR55" s="2"/>
      <c r="BS55" s="2"/>
      <c r="BT55" s="2"/>
      <c r="BU55" s="2"/>
      <c r="BV55" s="2"/>
      <c r="BW55" s="2"/>
      <c r="BX55" s="2"/>
      <c r="BY55" s="2"/>
      <c r="BZ55" s="2"/>
      <c r="CI55" s="38"/>
      <c r="CJ55" s="38"/>
      <c r="CK55" s="38"/>
      <c r="CL55" s="38"/>
      <c r="CM55" s="38"/>
      <c r="CN55" s="38"/>
      <c r="CO55" s="38"/>
      <c r="CP55" s="38"/>
      <c r="CQ55" s="38"/>
      <c r="CR55" s="38"/>
    </row>
    <row r="56" spans="25:96" ht="15" customHeight="1">
      <c r="Y56" s="38">
        <v>4</v>
      </c>
      <c r="Z56" s="38">
        <v>8</v>
      </c>
      <c r="AA56" s="38">
        <v>5</v>
      </c>
      <c r="AB56" s="38"/>
      <c r="AC56" s="39" t="s">
        <v>156</v>
      </c>
      <c r="AD56" s="38">
        <v>27</v>
      </c>
      <c r="AE56" s="38"/>
      <c r="AF56" s="38"/>
      <c r="AG56" s="38"/>
      <c r="AH56" s="38"/>
      <c r="AJ56" s="2"/>
      <c r="AK56" s="2"/>
      <c r="AL56" s="2"/>
      <c r="AM56" s="2"/>
      <c r="AN56" s="2"/>
      <c r="AO56" s="2"/>
      <c r="AP56" s="2"/>
      <c r="AQ56" s="2"/>
      <c r="AR56" s="2"/>
      <c r="AS56" s="2"/>
      <c r="AT56" s="2"/>
      <c r="AU56" s="2"/>
      <c r="AV56" s="2"/>
      <c r="AW56" s="2"/>
      <c r="AX56" s="2"/>
      <c r="AY56" s="2"/>
      <c r="AZ56" s="2"/>
      <c r="BA56" s="2"/>
      <c r="BB56" s="2"/>
      <c r="BC56" s="2"/>
      <c r="BD56" s="2"/>
      <c r="BE56" s="2"/>
      <c r="BF56" s="2"/>
      <c r="BG56" s="2"/>
      <c r="BR56" s="2"/>
      <c r="BS56" s="2"/>
      <c r="BT56" s="2"/>
      <c r="BU56" s="2"/>
      <c r="BV56" s="2"/>
      <c r="BW56" s="2"/>
      <c r="BX56" s="2"/>
      <c r="BY56" s="2"/>
      <c r="BZ56" s="2"/>
      <c r="CI56" s="38"/>
      <c r="CJ56" s="38"/>
      <c r="CK56" s="38"/>
      <c r="CL56" s="38"/>
      <c r="CM56" s="38"/>
      <c r="CN56" s="38"/>
      <c r="CO56" s="38"/>
      <c r="CP56" s="38"/>
      <c r="CQ56" s="38"/>
      <c r="CR56" s="38"/>
    </row>
    <row r="57" spans="25:96" ht="15" customHeight="1">
      <c r="Y57" s="38">
        <v>5</v>
      </c>
      <c r="Z57" s="38">
        <v>9</v>
      </c>
      <c r="AA57" s="38">
        <v>6</v>
      </c>
      <c r="AB57" s="38"/>
      <c r="AC57" s="39" t="s">
        <v>157</v>
      </c>
      <c r="AD57" s="38">
        <v>28</v>
      </c>
      <c r="AE57" s="38"/>
      <c r="AF57" s="38"/>
      <c r="AG57" s="38"/>
      <c r="AH57" s="38"/>
      <c r="AJ57" s="2"/>
      <c r="AK57" s="2"/>
      <c r="AL57" s="2"/>
      <c r="AM57" s="2"/>
      <c r="AN57" s="2"/>
      <c r="AO57" s="2"/>
      <c r="AP57" s="2"/>
      <c r="AQ57" s="2"/>
      <c r="AR57" s="2"/>
      <c r="AS57" s="2"/>
      <c r="AT57" s="2"/>
      <c r="AU57" s="2"/>
      <c r="AV57" s="2"/>
      <c r="AW57" s="2"/>
      <c r="AX57" s="2"/>
      <c r="AY57" s="2"/>
      <c r="AZ57" s="2"/>
      <c r="BA57" s="2"/>
      <c r="BB57" s="2"/>
      <c r="BC57" s="2"/>
      <c r="BD57" s="2"/>
      <c r="BE57" s="2"/>
      <c r="BF57" s="2"/>
      <c r="BG57" s="2"/>
      <c r="BR57" s="2"/>
      <c r="BS57" s="2"/>
      <c r="BT57" s="2"/>
      <c r="BU57" s="2"/>
      <c r="BV57" s="2"/>
      <c r="BW57" s="2"/>
      <c r="BX57" s="2"/>
      <c r="BY57" s="2"/>
      <c r="BZ57" s="2"/>
      <c r="CI57" s="38"/>
      <c r="CJ57" s="38"/>
      <c r="CK57" s="38"/>
      <c r="CL57" s="38"/>
      <c r="CM57" s="38"/>
      <c r="CN57" s="38"/>
      <c r="CO57" s="38"/>
      <c r="CP57" s="38"/>
      <c r="CQ57" s="38"/>
      <c r="CR57" s="38"/>
    </row>
    <row r="58" spans="25:96" ht="15" customHeight="1">
      <c r="Y58" s="38">
        <v>6</v>
      </c>
      <c r="Z58" s="38">
        <v>10</v>
      </c>
      <c r="AA58" s="38">
        <v>7</v>
      </c>
      <c r="AB58" s="38"/>
      <c r="AC58" s="39" t="s">
        <v>99</v>
      </c>
      <c r="AD58" s="38">
        <v>29</v>
      </c>
      <c r="AE58" s="38"/>
      <c r="AF58" s="38"/>
      <c r="AG58" s="38"/>
      <c r="AH58" s="38"/>
      <c r="AJ58" s="2"/>
      <c r="AK58" s="2"/>
      <c r="AL58" s="2"/>
      <c r="AM58" s="2"/>
      <c r="AN58" s="2"/>
      <c r="AO58" s="2"/>
      <c r="AP58" s="2"/>
      <c r="AQ58" s="2"/>
      <c r="AR58" s="2"/>
      <c r="AS58" s="2"/>
      <c r="AT58" s="2"/>
      <c r="AU58" s="2"/>
      <c r="AV58" s="2"/>
      <c r="AW58" s="2"/>
      <c r="AX58" s="2"/>
      <c r="AY58" s="2"/>
      <c r="AZ58" s="2"/>
      <c r="BA58" s="2"/>
      <c r="BB58" s="2"/>
      <c r="BC58" s="2"/>
      <c r="BD58" s="2"/>
      <c r="BE58" s="2"/>
      <c r="BF58" s="2"/>
      <c r="BG58" s="2"/>
      <c r="BR58" s="2"/>
      <c r="BS58" s="2"/>
      <c r="BT58" s="2"/>
      <c r="BU58" s="2"/>
      <c r="BV58" s="2"/>
      <c r="BW58" s="2"/>
      <c r="BX58" s="2"/>
      <c r="BY58" s="2"/>
      <c r="BZ58" s="2"/>
      <c r="CI58" s="38"/>
      <c r="CJ58" s="38"/>
      <c r="CK58" s="38"/>
      <c r="CL58" s="38"/>
      <c r="CM58" s="38"/>
      <c r="CN58" s="38"/>
      <c r="CO58" s="38"/>
      <c r="CP58" s="38"/>
      <c r="CQ58" s="38"/>
      <c r="CR58" s="38"/>
    </row>
    <row r="59" spans="25:96" ht="15" customHeight="1">
      <c r="Y59" s="38">
        <v>7</v>
      </c>
      <c r="Z59" s="38">
        <v>11</v>
      </c>
      <c r="AA59" s="38">
        <v>8</v>
      </c>
      <c r="AB59" s="38"/>
      <c r="AC59" s="39" t="s">
        <v>100</v>
      </c>
      <c r="AD59" s="38">
        <v>30</v>
      </c>
      <c r="AE59" s="38"/>
      <c r="AF59" s="38"/>
      <c r="AG59" s="38"/>
      <c r="AH59" s="38"/>
      <c r="AJ59" s="2"/>
      <c r="AK59" s="2"/>
      <c r="AL59" s="2"/>
      <c r="AM59" s="2"/>
      <c r="AN59" s="2"/>
      <c r="AO59" s="2"/>
      <c r="AP59" s="2"/>
      <c r="AQ59" s="2"/>
      <c r="AR59" s="2"/>
      <c r="AS59" s="2"/>
      <c r="AT59" s="2"/>
      <c r="AU59" s="2"/>
      <c r="AV59" s="2"/>
      <c r="AW59" s="2"/>
      <c r="AX59" s="2"/>
      <c r="AY59" s="2"/>
      <c r="AZ59" s="2"/>
      <c r="BA59" s="2"/>
      <c r="BB59" s="2"/>
      <c r="BC59" s="2"/>
      <c r="BD59" s="2"/>
      <c r="BE59" s="2"/>
      <c r="BF59" s="2"/>
      <c r="BG59" s="2"/>
      <c r="BR59" s="2"/>
      <c r="BS59" s="2"/>
      <c r="BT59" s="2"/>
      <c r="BU59" s="2"/>
      <c r="BV59" s="2"/>
      <c r="BW59" s="2"/>
      <c r="BX59" s="2"/>
      <c r="BY59" s="2"/>
      <c r="BZ59" s="2"/>
      <c r="CI59" s="38"/>
      <c r="CJ59" s="38"/>
      <c r="CK59" s="38"/>
      <c r="CL59" s="38"/>
      <c r="CM59" s="38"/>
      <c r="CN59" s="38"/>
      <c r="CO59" s="38"/>
      <c r="CP59" s="38"/>
      <c r="CQ59" s="38"/>
      <c r="CR59" s="38"/>
    </row>
    <row r="60" spans="25:96" ht="15" customHeight="1">
      <c r="Y60" s="38"/>
      <c r="Z60" s="38">
        <v>12</v>
      </c>
      <c r="AA60" s="38">
        <v>9</v>
      </c>
      <c r="AB60" s="38"/>
      <c r="AC60" s="39" t="s">
        <v>151</v>
      </c>
      <c r="AD60" s="38">
        <v>31</v>
      </c>
      <c r="AE60" s="38"/>
      <c r="AF60" s="38"/>
      <c r="AG60" s="38"/>
      <c r="AH60" s="38"/>
      <c r="AJ60" s="2"/>
      <c r="AK60" s="2"/>
      <c r="AL60" s="2"/>
      <c r="AM60" s="2"/>
      <c r="AN60" s="2"/>
      <c r="AO60" s="2"/>
      <c r="AP60" s="2"/>
      <c r="AQ60" s="2"/>
      <c r="AR60" s="2"/>
      <c r="AS60" s="2"/>
      <c r="AT60" s="2"/>
      <c r="AU60" s="2"/>
      <c r="AV60" s="2"/>
      <c r="AW60" s="2"/>
      <c r="AX60" s="2"/>
      <c r="AY60" s="2"/>
      <c r="AZ60" s="2"/>
      <c r="BA60" s="2"/>
      <c r="BB60" s="2"/>
      <c r="BC60" s="2"/>
      <c r="BD60" s="2"/>
      <c r="BE60" s="2"/>
      <c r="BF60" s="2"/>
      <c r="BG60" s="2"/>
      <c r="BR60" s="2"/>
      <c r="BS60" s="2"/>
      <c r="BT60" s="2"/>
      <c r="BU60" s="2"/>
      <c r="BV60" s="2"/>
      <c r="BW60" s="2"/>
      <c r="BX60" s="2"/>
      <c r="BY60" s="2"/>
      <c r="BZ60" s="2"/>
      <c r="CI60" s="38"/>
      <c r="CJ60" s="38"/>
      <c r="CK60" s="38"/>
      <c r="CL60" s="38"/>
      <c r="CM60" s="38"/>
      <c r="CN60" s="38"/>
      <c r="CO60" s="38"/>
      <c r="CP60" s="38"/>
      <c r="CQ60" s="38"/>
      <c r="CR60" s="38"/>
    </row>
    <row r="61" spans="25:96" ht="15" customHeight="1">
      <c r="Y61" s="38"/>
      <c r="Z61" s="38">
        <v>1</v>
      </c>
      <c r="AA61" s="38">
        <v>10</v>
      </c>
      <c r="AB61" s="38"/>
      <c r="AC61" s="39" t="s">
        <v>102</v>
      </c>
      <c r="AD61" s="38"/>
      <c r="AE61" s="38"/>
      <c r="AF61" s="38"/>
      <c r="AG61" s="38"/>
      <c r="AH61" s="38"/>
      <c r="AJ61" s="2"/>
      <c r="AK61" s="2"/>
      <c r="AL61" s="2"/>
      <c r="AM61" s="2"/>
      <c r="AN61" s="2"/>
      <c r="AO61" s="2"/>
      <c r="AP61" s="2"/>
      <c r="AQ61" s="2"/>
      <c r="AR61" s="2"/>
      <c r="AS61" s="2"/>
      <c r="AT61" s="2"/>
      <c r="AU61" s="2"/>
      <c r="AV61" s="2"/>
      <c r="AW61" s="2"/>
      <c r="AX61" s="2"/>
      <c r="AY61" s="2"/>
      <c r="AZ61" s="2"/>
      <c r="BA61" s="2"/>
      <c r="BB61" s="2"/>
      <c r="BC61" s="2"/>
      <c r="BD61" s="2"/>
      <c r="BE61" s="2"/>
      <c r="BF61" s="2"/>
      <c r="BG61" s="2"/>
      <c r="BR61" s="2"/>
      <c r="BS61" s="2"/>
      <c r="BT61" s="2"/>
      <c r="BU61" s="2"/>
      <c r="BV61" s="2"/>
      <c r="BW61" s="2"/>
      <c r="BX61" s="2"/>
      <c r="BY61" s="2"/>
      <c r="BZ61" s="2"/>
      <c r="CI61" s="38"/>
      <c r="CJ61" s="38"/>
      <c r="CK61" s="38"/>
      <c r="CL61" s="38"/>
      <c r="CM61" s="38"/>
      <c r="CN61" s="38"/>
      <c r="CO61" s="38"/>
      <c r="CP61" s="38"/>
      <c r="CQ61" s="38"/>
      <c r="CR61" s="38"/>
    </row>
    <row r="62" spans="25:96" ht="15" customHeight="1">
      <c r="Y62" s="38"/>
      <c r="Z62" s="38">
        <v>2</v>
      </c>
      <c r="AA62" s="38">
        <v>11</v>
      </c>
      <c r="AB62" s="38"/>
      <c r="AC62" s="39" t="s">
        <v>103</v>
      </c>
      <c r="AD62" s="38"/>
      <c r="AE62" s="38"/>
      <c r="AF62" s="38"/>
      <c r="AG62" s="38"/>
      <c r="AH62" s="38"/>
      <c r="AJ62" s="2"/>
      <c r="AK62" s="2"/>
      <c r="AL62" s="2"/>
      <c r="AM62" s="2"/>
      <c r="AN62" s="2"/>
      <c r="AO62" s="2"/>
      <c r="AP62" s="2"/>
      <c r="AQ62" s="2"/>
      <c r="AR62" s="2"/>
      <c r="AS62" s="2"/>
      <c r="AT62" s="2"/>
      <c r="AU62" s="2"/>
      <c r="AV62" s="2"/>
      <c r="AW62" s="2"/>
      <c r="AX62" s="2"/>
      <c r="AY62" s="2"/>
      <c r="AZ62" s="2"/>
      <c r="BA62" s="2"/>
      <c r="BB62" s="2"/>
      <c r="BC62" s="2"/>
      <c r="BD62" s="2"/>
      <c r="BE62" s="2"/>
      <c r="BF62" s="2"/>
      <c r="BG62" s="2"/>
      <c r="BR62" s="2"/>
      <c r="BS62" s="2"/>
      <c r="BT62" s="2"/>
      <c r="BU62" s="2"/>
      <c r="BV62" s="2"/>
      <c r="BW62" s="2"/>
      <c r="BX62" s="2"/>
      <c r="BY62" s="2"/>
      <c r="BZ62" s="2"/>
      <c r="CI62" s="38"/>
      <c r="CJ62" s="38"/>
      <c r="CK62" s="38"/>
      <c r="CL62" s="38"/>
      <c r="CM62" s="38"/>
      <c r="CN62" s="38"/>
      <c r="CO62" s="38"/>
      <c r="CP62" s="38"/>
      <c r="CQ62" s="38"/>
      <c r="CR62" s="38"/>
    </row>
    <row r="63" spans="25:96" ht="15" customHeight="1">
      <c r="Y63" s="38"/>
      <c r="Z63" s="38">
        <v>3</v>
      </c>
      <c r="AA63" s="38">
        <v>12</v>
      </c>
      <c r="AB63" s="38"/>
      <c r="AC63" s="39" t="s">
        <v>104</v>
      </c>
      <c r="AD63" s="38"/>
      <c r="AE63" s="38"/>
      <c r="AF63" s="38"/>
      <c r="AG63" s="38"/>
      <c r="AH63" s="38"/>
      <c r="AJ63" s="2"/>
      <c r="AK63" s="2"/>
      <c r="AL63" s="2"/>
      <c r="AM63" s="2"/>
      <c r="AN63" s="2"/>
      <c r="AO63" s="2"/>
      <c r="AP63" s="2"/>
      <c r="AQ63" s="2"/>
      <c r="AR63" s="2"/>
      <c r="AS63" s="2"/>
      <c r="AT63" s="2"/>
      <c r="AU63" s="2"/>
      <c r="AV63" s="2"/>
      <c r="AW63" s="2"/>
      <c r="AX63" s="2"/>
      <c r="AY63" s="2"/>
      <c r="AZ63" s="2"/>
      <c r="BA63" s="2"/>
      <c r="BB63" s="2"/>
      <c r="BC63" s="2"/>
      <c r="BD63" s="2"/>
      <c r="BE63" s="2"/>
      <c r="BF63" s="2"/>
      <c r="BG63" s="2"/>
      <c r="BR63" s="2"/>
      <c r="BS63" s="2"/>
      <c r="BT63" s="2"/>
      <c r="BU63" s="2"/>
      <c r="BV63" s="2"/>
      <c r="BW63" s="2"/>
      <c r="BX63" s="2"/>
      <c r="BY63" s="2"/>
      <c r="BZ63" s="2"/>
      <c r="CI63" s="38"/>
      <c r="CJ63" s="38"/>
      <c r="CK63" s="38"/>
      <c r="CL63" s="38"/>
      <c r="CM63" s="38"/>
      <c r="CN63" s="38"/>
      <c r="CO63" s="38"/>
      <c r="CP63" s="38"/>
      <c r="CQ63" s="38"/>
      <c r="CR63" s="38"/>
    </row>
    <row r="64" spans="25:96" ht="15" customHeight="1">
      <c r="Y64" s="38"/>
      <c r="Z64" s="38"/>
      <c r="AA64" s="38">
        <v>13</v>
      </c>
      <c r="AB64" s="38"/>
      <c r="AC64" s="39"/>
      <c r="AD64" s="38"/>
      <c r="AE64" s="38"/>
      <c r="AF64" s="38"/>
      <c r="AG64" s="38"/>
      <c r="AH64" s="38"/>
      <c r="AJ64" s="2"/>
      <c r="AK64" s="2"/>
      <c r="AL64" s="2"/>
      <c r="AM64" s="2"/>
      <c r="AN64" s="2"/>
      <c r="AO64" s="2"/>
      <c r="AP64" s="2"/>
      <c r="AQ64" s="2"/>
      <c r="AR64" s="2"/>
      <c r="AS64" s="2"/>
      <c r="AT64" s="2"/>
      <c r="AU64" s="2"/>
      <c r="AV64" s="2"/>
      <c r="AW64" s="2"/>
      <c r="AX64" s="2"/>
      <c r="AY64" s="2"/>
      <c r="AZ64" s="2"/>
      <c r="BA64" s="2"/>
      <c r="BB64" s="2"/>
      <c r="BC64" s="2"/>
      <c r="BD64" s="2"/>
      <c r="BE64" s="2"/>
      <c r="BF64" s="2"/>
      <c r="BG64" s="2"/>
      <c r="BR64" s="2"/>
      <c r="BS64" s="2"/>
      <c r="BT64" s="2"/>
      <c r="BU64" s="2"/>
      <c r="BV64" s="2"/>
      <c r="BW64" s="2"/>
      <c r="BX64" s="2"/>
      <c r="BY64" s="2"/>
      <c r="BZ64" s="2"/>
      <c r="CI64" s="38"/>
      <c r="CJ64" s="38"/>
      <c r="CK64" s="38"/>
      <c r="CL64" s="38"/>
      <c r="CM64" s="38"/>
      <c r="CN64" s="38"/>
      <c r="CO64" s="38"/>
      <c r="CP64" s="38"/>
      <c r="CQ64" s="38"/>
      <c r="CR64" s="38"/>
    </row>
    <row r="65" spans="25:96" ht="15" customHeight="1">
      <c r="Y65" s="38"/>
      <c r="Z65" s="38"/>
      <c r="AA65" s="38">
        <v>14</v>
      </c>
      <c r="AB65" s="38"/>
      <c r="AC65" s="39" t="s">
        <v>106</v>
      </c>
      <c r="AD65" s="38"/>
      <c r="AE65" s="38"/>
      <c r="AF65" s="38"/>
      <c r="AG65" s="38"/>
      <c r="AH65" s="38"/>
      <c r="AJ65" s="2"/>
      <c r="AK65" s="2"/>
      <c r="AL65" s="2"/>
      <c r="AM65" s="2"/>
      <c r="AN65" s="2"/>
      <c r="AO65" s="2"/>
      <c r="AP65" s="2"/>
      <c r="AQ65" s="2"/>
      <c r="AR65" s="2"/>
      <c r="AS65" s="2"/>
      <c r="AT65" s="2"/>
      <c r="AU65" s="2"/>
      <c r="AV65" s="2"/>
      <c r="AW65" s="2"/>
      <c r="AX65" s="2"/>
      <c r="AY65" s="2"/>
      <c r="AZ65" s="2"/>
      <c r="BA65" s="2"/>
      <c r="BB65" s="2"/>
      <c r="BC65" s="2"/>
      <c r="BD65" s="2"/>
      <c r="BE65" s="2"/>
      <c r="BF65" s="2"/>
      <c r="BG65" s="2"/>
      <c r="BR65" s="2"/>
      <c r="BS65" s="2"/>
      <c r="BT65" s="2"/>
      <c r="BU65" s="2"/>
      <c r="BV65" s="2"/>
      <c r="BW65" s="2"/>
      <c r="BX65" s="2"/>
      <c r="BY65" s="2"/>
      <c r="BZ65" s="2"/>
      <c r="CI65" s="38"/>
      <c r="CJ65" s="38"/>
      <c r="CK65" s="38"/>
      <c r="CL65" s="38"/>
      <c r="CM65" s="38"/>
      <c r="CN65" s="38"/>
      <c r="CO65" s="38"/>
      <c r="CP65" s="38"/>
      <c r="CQ65" s="38"/>
      <c r="CR65" s="38"/>
    </row>
    <row r="66" spans="25:96" ht="15" customHeight="1">
      <c r="Y66" s="38"/>
      <c r="Z66" s="38"/>
      <c r="AA66" s="38">
        <v>15</v>
      </c>
      <c r="AB66" s="38"/>
      <c r="AC66" s="39" t="s">
        <v>107</v>
      </c>
      <c r="AD66" s="38"/>
      <c r="AE66" s="38"/>
      <c r="AF66" s="38"/>
      <c r="AG66" s="38"/>
      <c r="AH66" s="38"/>
      <c r="AJ66" s="2"/>
      <c r="AK66" s="2"/>
      <c r="AL66" s="2"/>
      <c r="AM66" s="2"/>
      <c r="AN66" s="2"/>
      <c r="AO66" s="2"/>
      <c r="AP66" s="2"/>
      <c r="AQ66" s="2"/>
      <c r="AR66" s="2"/>
      <c r="AS66" s="2"/>
      <c r="AT66" s="2"/>
      <c r="AU66" s="2"/>
      <c r="AV66" s="2"/>
      <c r="AW66" s="2"/>
      <c r="AX66" s="2"/>
      <c r="AY66" s="2"/>
      <c r="AZ66" s="2"/>
      <c r="BA66" s="2"/>
      <c r="BB66" s="2"/>
      <c r="BC66" s="2"/>
      <c r="BD66" s="2"/>
      <c r="BE66" s="2"/>
      <c r="BF66" s="2"/>
      <c r="BG66" s="2"/>
      <c r="BR66" s="2"/>
      <c r="BS66" s="2"/>
      <c r="BT66" s="2"/>
      <c r="BU66" s="2"/>
      <c r="BV66" s="2"/>
      <c r="BW66" s="2"/>
      <c r="BX66" s="2"/>
      <c r="BY66" s="2"/>
      <c r="BZ66" s="2"/>
      <c r="CI66" s="38"/>
      <c r="CJ66" s="38"/>
      <c r="CK66" s="38"/>
      <c r="CL66" s="38"/>
      <c r="CM66" s="38"/>
      <c r="CN66" s="38"/>
      <c r="CO66" s="38"/>
      <c r="CP66" s="38"/>
      <c r="CQ66" s="38"/>
      <c r="CR66" s="38"/>
    </row>
    <row r="67" spans="25:96" ht="15" customHeight="1">
      <c r="Y67" s="38"/>
      <c r="Z67" s="38"/>
      <c r="AA67" s="38">
        <v>16</v>
      </c>
      <c r="AB67" s="38"/>
      <c r="AC67" s="39" t="s">
        <v>108</v>
      </c>
      <c r="AD67" s="38"/>
      <c r="AE67" s="38"/>
      <c r="AF67" s="38"/>
      <c r="AG67" s="38"/>
      <c r="AH67" s="38"/>
      <c r="AJ67" s="2"/>
      <c r="AK67" s="2"/>
      <c r="AL67" s="2"/>
      <c r="AM67" s="2"/>
      <c r="AN67" s="2"/>
      <c r="AO67" s="2"/>
      <c r="AP67" s="2"/>
      <c r="AQ67" s="2"/>
      <c r="AR67" s="2"/>
      <c r="AS67" s="2"/>
      <c r="AT67" s="2"/>
      <c r="AU67" s="2"/>
      <c r="AV67" s="2"/>
      <c r="AW67" s="2"/>
      <c r="AX67" s="2"/>
      <c r="AY67" s="2"/>
      <c r="AZ67" s="2"/>
      <c r="BA67" s="2"/>
      <c r="BB67" s="2"/>
      <c r="BC67" s="2"/>
      <c r="BD67" s="2"/>
      <c r="BE67" s="2"/>
      <c r="BF67" s="2"/>
      <c r="BG67" s="2"/>
      <c r="BR67" s="2"/>
      <c r="BS67" s="2"/>
      <c r="BT67" s="2"/>
      <c r="BU67" s="2"/>
      <c r="BV67" s="2"/>
      <c r="BW67" s="2"/>
      <c r="BX67" s="2"/>
      <c r="BY67" s="2"/>
      <c r="BZ67" s="2"/>
      <c r="CI67" s="38"/>
      <c r="CJ67" s="38"/>
      <c r="CK67" s="38"/>
      <c r="CL67" s="38"/>
      <c r="CM67" s="38"/>
      <c r="CN67" s="38"/>
      <c r="CO67" s="38"/>
      <c r="CP67" s="38"/>
      <c r="CQ67" s="38"/>
      <c r="CR67" s="38"/>
    </row>
    <row r="68" spans="25:96" ht="15" customHeight="1">
      <c r="Y68" s="38"/>
      <c r="Z68" s="38"/>
      <c r="AA68" s="38">
        <v>17</v>
      </c>
      <c r="AB68" s="38"/>
      <c r="AC68" s="39" t="s">
        <v>109</v>
      </c>
      <c r="AD68" s="38"/>
      <c r="AE68" s="38"/>
      <c r="AF68" s="38"/>
      <c r="AG68" s="38"/>
      <c r="AH68" s="38"/>
    </row>
    <row r="69" spans="25:96" ht="15" customHeight="1">
      <c r="Y69" s="38"/>
      <c r="Z69" s="38"/>
      <c r="AA69" s="38">
        <v>18</v>
      </c>
      <c r="AB69" s="38"/>
      <c r="AC69" s="39" t="s">
        <v>110</v>
      </c>
      <c r="AD69" s="38"/>
      <c r="AE69" s="38"/>
      <c r="AF69" s="38"/>
      <c r="AG69" s="38"/>
      <c r="AH69" s="38"/>
    </row>
    <row r="70" spans="25:96" ht="15" customHeight="1">
      <c r="Y70" s="38"/>
      <c r="Z70" s="38"/>
      <c r="AA70" s="38">
        <v>19</v>
      </c>
      <c r="AB70" s="38"/>
      <c r="AC70" s="39" t="s">
        <v>111</v>
      </c>
      <c r="AD70" s="38"/>
      <c r="AE70" s="38"/>
      <c r="AF70" s="38"/>
      <c r="AG70" s="38"/>
      <c r="AH70" s="38"/>
    </row>
    <row r="71" spans="25:96" ht="15" customHeight="1">
      <c r="Y71" s="38"/>
      <c r="Z71" s="38"/>
      <c r="AA71" s="38">
        <v>20</v>
      </c>
      <c r="AB71" s="38"/>
      <c r="AC71" s="39" t="s">
        <v>112</v>
      </c>
      <c r="AD71" s="38"/>
      <c r="AE71" s="38"/>
      <c r="AF71" s="38"/>
      <c r="AG71" s="38"/>
      <c r="AH71" s="38"/>
    </row>
    <row r="72" spans="25:96" ht="15" customHeight="1">
      <c r="Y72" s="38"/>
      <c r="Z72" s="38"/>
      <c r="AA72" s="38">
        <v>21</v>
      </c>
      <c r="AB72" s="38"/>
      <c r="AC72" s="38" t="s">
        <v>388</v>
      </c>
      <c r="AD72" s="38"/>
      <c r="AE72" s="38"/>
      <c r="AF72" s="38"/>
      <c r="AG72" s="38"/>
      <c r="AH72" s="38"/>
    </row>
    <row r="73" spans="25:96" ht="15" customHeight="1">
      <c r="Y73" s="38"/>
      <c r="Z73" s="38"/>
      <c r="AA73" s="38">
        <v>22</v>
      </c>
      <c r="AB73" s="38"/>
      <c r="AC73" s="38"/>
      <c r="AD73" s="38"/>
      <c r="AE73" s="38"/>
      <c r="AF73" s="38"/>
      <c r="AG73" s="38"/>
      <c r="AH73" s="38"/>
    </row>
    <row r="74" spans="25:96" ht="15" customHeight="1">
      <c r="Y74" s="38"/>
      <c r="Z74" s="38"/>
      <c r="AA74" s="38">
        <v>23</v>
      </c>
      <c r="AB74" s="38"/>
      <c r="AC74" s="38"/>
      <c r="AD74" s="38"/>
      <c r="AE74" s="38"/>
      <c r="AF74" s="38"/>
      <c r="AG74" s="38"/>
      <c r="AH74" s="38"/>
    </row>
    <row r="75" spans="25:96" ht="15" customHeight="1">
      <c r="Y75" s="38"/>
      <c r="Z75" s="38"/>
      <c r="AA75" s="38">
        <v>24</v>
      </c>
      <c r="AB75" s="38"/>
      <c r="AC75" s="38"/>
      <c r="AD75" s="38"/>
      <c r="AE75" s="38"/>
      <c r="AF75" s="38"/>
      <c r="AG75" s="38"/>
      <c r="AH75" s="38"/>
    </row>
    <row r="76" spans="25:96" ht="15" customHeight="1">
      <c r="Y76" s="38"/>
      <c r="Z76" s="38"/>
      <c r="AA76" s="38">
        <v>25</v>
      </c>
      <c r="AB76" s="38"/>
      <c r="AC76" s="38"/>
      <c r="AD76" s="38"/>
      <c r="AE76" s="38"/>
      <c r="AF76" s="38"/>
      <c r="AG76" s="38"/>
      <c r="AH76" s="38"/>
    </row>
    <row r="77" spans="25:96" ht="15" customHeight="1">
      <c r="Y77" s="38"/>
      <c r="Z77" s="38"/>
      <c r="AA77" s="38">
        <v>26</v>
      </c>
      <c r="AB77" s="38"/>
      <c r="AC77" s="38"/>
      <c r="AD77" s="38"/>
      <c r="AE77" s="38"/>
      <c r="AF77" s="38"/>
      <c r="AG77" s="38"/>
      <c r="AH77" s="38"/>
    </row>
    <row r="78" spans="25:96" ht="15" customHeight="1">
      <c r="Y78" s="38"/>
      <c r="Z78" s="38"/>
      <c r="AA78" s="38">
        <v>27</v>
      </c>
      <c r="AB78" s="38"/>
      <c r="AC78" s="38"/>
      <c r="AD78" s="38"/>
      <c r="AE78" s="38"/>
      <c r="AF78" s="38"/>
      <c r="AG78" s="38"/>
      <c r="AH78" s="38"/>
    </row>
    <row r="79" spans="25:96" ht="15" customHeight="1">
      <c r="Y79" s="38"/>
      <c r="Z79" s="38"/>
      <c r="AA79" s="38">
        <v>28</v>
      </c>
      <c r="AB79" s="38"/>
      <c r="AC79" s="38"/>
      <c r="AD79" s="38"/>
      <c r="AE79" s="38"/>
      <c r="AF79" s="38"/>
      <c r="AG79" s="38"/>
      <c r="AH79" s="38"/>
    </row>
    <row r="80" spans="25:96" ht="15" customHeight="1">
      <c r="Y80" s="38"/>
      <c r="Z80" s="38"/>
      <c r="AA80" s="38">
        <v>29</v>
      </c>
      <c r="AB80" s="38"/>
      <c r="AC80" s="38"/>
      <c r="AD80" s="38"/>
      <c r="AE80" s="38"/>
      <c r="AF80" s="38"/>
      <c r="AG80" s="38"/>
      <c r="AH80" s="38"/>
    </row>
    <row r="81" spans="25:34" ht="15" customHeight="1">
      <c r="Y81" s="38"/>
      <c r="Z81" s="38"/>
      <c r="AA81" s="38">
        <v>30</v>
      </c>
      <c r="AB81" s="38"/>
      <c r="AC81" s="38"/>
      <c r="AD81" s="38"/>
      <c r="AE81" s="38"/>
      <c r="AF81" s="40"/>
      <c r="AG81" s="40"/>
      <c r="AH81" s="40"/>
    </row>
    <row r="82" spans="25:34" ht="15" customHeight="1">
      <c r="Y82" s="38"/>
      <c r="Z82" s="38"/>
      <c r="AA82" s="38">
        <v>31</v>
      </c>
      <c r="AB82" s="38"/>
      <c r="AC82" s="38"/>
      <c r="AD82" s="38"/>
      <c r="AE82" s="38"/>
      <c r="AF82" s="40"/>
      <c r="AG82" s="40"/>
      <c r="AH82" s="40"/>
    </row>
    <row r="83" spans="25:34" ht="15" customHeight="1">
      <c r="Z83" s="38"/>
      <c r="AA83" s="38"/>
      <c r="AB83" s="38"/>
      <c r="AC83" s="38"/>
      <c r="AD83" s="38"/>
      <c r="AE83" s="38"/>
      <c r="AF83" s="40"/>
      <c r="AG83" s="40"/>
      <c r="AH83" s="40"/>
    </row>
    <row r="84" spans="25:34" ht="15" customHeight="1">
      <c r="Z84" s="38"/>
      <c r="AA84" s="38"/>
      <c r="AB84" s="38"/>
      <c r="AC84" s="38"/>
      <c r="AE84" s="38"/>
      <c r="AF84" s="40"/>
      <c r="AG84" s="40"/>
      <c r="AH84" s="40"/>
    </row>
  </sheetData>
  <mergeCells count="33">
    <mergeCell ref="AO31:AZ31"/>
    <mergeCell ref="Z15:AB15"/>
    <mergeCell ref="AD15:AK15"/>
    <mergeCell ref="AR20:BD21"/>
    <mergeCell ref="AA16:BD19"/>
    <mergeCell ref="AW5:AX5"/>
    <mergeCell ref="AZ5:BA5"/>
    <mergeCell ref="AR9:BC10"/>
    <mergeCell ref="BC5:BD5"/>
    <mergeCell ref="AU5:AV5"/>
    <mergeCell ref="Y7:AA7"/>
    <mergeCell ref="AB7:AK7"/>
    <mergeCell ref="AS43:BE43"/>
    <mergeCell ref="AS41:BE41"/>
    <mergeCell ref="AS42:BE42"/>
    <mergeCell ref="AR13:BC13"/>
    <mergeCell ref="BD11:BE13"/>
    <mergeCell ref="AO33:BD35"/>
    <mergeCell ref="AS39:BE39"/>
    <mergeCell ref="AN11:AQ12"/>
    <mergeCell ref="AA23:BD25"/>
    <mergeCell ref="AR11:BC12"/>
    <mergeCell ref="AN9:AQ10"/>
    <mergeCell ref="AN13:AQ13"/>
    <mergeCell ref="AS40:BE40"/>
    <mergeCell ref="AK33:AM35"/>
    <mergeCell ref="Z49:BF49"/>
    <mergeCell ref="AA46:BE48"/>
    <mergeCell ref="AH45:AI45"/>
    <mergeCell ref="AJ45:AK45"/>
    <mergeCell ref="AM45:AN45"/>
    <mergeCell ref="AP45:AQ45"/>
    <mergeCell ref="Z45:AG45"/>
  </mergeCells>
  <phoneticPr fontId="2"/>
  <dataValidations count="6">
    <dataValidation type="list" allowBlank="1" showInputMessage="1" prompt="該当する建設工事種類を選択してください" sqref="AM28 AO28:AZ28" xr:uid="{00000000-0002-0000-0100-000000000000}">
      <formula1>$AH$52:$AH$79</formula1>
    </dataValidation>
    <dataValidation type="list" allowBlank="1" showInputMessage="1" sqref="AP45:AQ45 BC5:BD5" xr:uid="{00000000-0002-0000-0100-000001000000}">
      <formula1>$AA$52:$AA$82</formula1>
    </dataValidation>
    <dataValidation type="list" allowBlank="1" showInputMessage="1" sqref="AM45:AN45 AZ5:BA5" xr:uid="{00000000-0002-0000-0100-000002000000}">
      <formula1>$Z$52:$Z$63</formula1>
    </dataValidation>
    <dataValidation type="list" allowBlank="1" showInputMessage="1" sqref="AJ45:AK45 AW5:AX5" xr:uid="{00000000-0002-0000-0100-000003000000}">
      <formula1>$AA$53:$AA$63</formula1>
    </dataValidation>
    <dataValidation type="list" allowBlank="1" showInputMessage="1" prompt="該当する発注機関を選択してください" sqref="AB7:AK7" xr:uid="{00000000-0002-0000-0100-000004000000}">
      <formula1>$AC$52:$AC$77</formula1>
    </dataValidation>
    <dataValidation type="list" allowBlank="1" showInputMessage="1" prompt="該当する建設工事種類を選択してください" sqref="AO31:AZ31" xr:uid="{00000000-0002-0000-0100-000005000000}">
      <formula1>$AH$52:$AH$53</formula1>
    </dataValidation>
  </dataValidations>
  <pageMargins left="0.75" right="0.75" top="1" bottom="1" header="0.51200000000000001" footer="0.51200000000000001"/>
  <pageSetup paperSize="9" orientation="portrait" horizontalDpi="300" verticalDpi="300" r:id="rId1"/>
  <headerFooter alignWithMargins="0"/>
  <cellWatches>
    <cellWatch r="CM34"/>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Y1:DR155"/>
  <sheetViews>
    <sheetView showGridLines="0" view="pageBreakPreview" zoomScale="93" zoomScaleNormal="100" zoomScaleSheetLayoutView="93" workbookViewId="0">
      <selection activeCell="BT39" sqref="BT39"/>
    </sheetView>
  </sheetViews>
  <sheetFormatPr defaultColWidth="2.5" defaultRowHeight="15" customHeight="1"/>
  <cols>
    <col min="25" max="27" width="2.5" customWidth="1"/>
    <col min="28" max="54" width="2.5" style="76" customWidth="1"/>
    <col min="55" max="57" width="2.5" style="77" customWidth="1"/>
    <col min="58" max="58" width="2.5" style="74" customWidth="1"/>
    <col min="59" max="60" width="2.5" style="75" customWidth="1"/>
    <col min="61" max="62" width="2.5" customWidth="1"/>
    <col min="63" max="72" width="2.5" style="40" customWidth="1"/>
  </cols>
  <sheetData>
    <row r="1" spans="25:72" ht="15" customHeight="1">
      <c r="Y1" s="44" t="s">
        <v>247</v>
      </c>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1"/>
      <c r="BD1" s="61"/>
      <c r="BE1" s="61"/>
      <c r="BF1" s="62"/>
      <c r="BG1" s="63"/>
      <c r="BH1" s="79" t="s">
        <v>360</v>
      </c>
      <c r="BI1" s="12"/>
      <c r="BJ1" s="12"/>
      <c r="BK1" s="38"/>
      <c r="BL1" s="38"/>
      <c r="BM1" s="38"/>
      <c r="BN1" s="38"/>
      <c r="BO1" s="38"/>
      <c r="BP1" s="38"/>
      <c r="BQ1" s="38"/>
      <c r="BR1" s="38"/>
      <c r="BS1" s="38"/>
      <c r="BT1" s="38"/>
    </row>
    <row r="2" spans="25:72" ht="15" customHeight="1">
      <c r="Y2" s="467"/>
      <c r="Z2" s="468"/>
      <c r="AA2" s="468"/>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3"/>
      <c r="BI2" s="12"/>
      <c r="BJ2" s="12"/>
      <c r="BK2" s="38"/>
      <c r="BL2" s="38"/>
      <c r="BM2" s="38"/>
      <c r="BN2" s="38"/>
      <c r="BO2" s="38"/>
      <c r="BP2" s="38"/>
      <c r="BQ2" s="38"/>
      <c r="BR2" s="38"/>
      <c r="BS2" s="38"/>
      <c r="BT2" s="38"/>
    </row>
    <row r="3" spans="25:72" s="57" customFormat="1" ht="23.25" customHeight="1">
      <c r="Y3" s="470" t="s">
        <v>248</v>
      </c>
      <c r="Z3" s="471"/>
      <c r="AA3" s="471"/>
      <c r="AB3" s="471"/>
      <c r="AC3" s="471"/>
      <c r="AD3" s="471"/>
      <c r="AE3" s="471"/>
      <c r="AF3" s="471"/>
      <c r="AG3" s="471"/>
      <c r="AH3" s="471"/>
      <c r="AI3" s="471"/>
      <c r="AJ3" s="471"/>
      <c r="AK3" s="471"/>
      <c r="AL3" s="471"/>
      <c r="AM3" s="471"/>
      <c r="AN3" s="471"/>
      <c r="AO3" s="471"/>
      <c r="AP3" s="471"/>
      <c r="AQ3" s="471"/>
      <c r="AR3" s="471"/>
      <c r="AS3" s="471"/>
      <c r="AT3" s="471"/>
      <c r="AU3" s="471"/>
      <c r="AV3" s="471"/>
      <c r="AW3" s="471"/>
      <c r="AX3" s="471"/>
      <c r="AY3" s="471"/>
      <c r="AZ3" s="471"/>
      <c r="BA3" s="471"/>
      <c r="BB3" s="471"/>
      <c r="BC3" s="471"/>
      <c r="BD3" s="471"/>
      <c r="BE3" s="471"/>
      <c r="BF3" s="471"/>
      <c r="BG3" s="471"/>
      <c r="BH3" s="472"/>
      <c r="BI3" s="5"/>
      <c r="BJ3" s="5"/>
    </row>
    <row r="4" spans="25:72" s="57" customFormat="1" ht="15" customHeight="1">
      <c r="Y4" s="84"/>
      <c r="Z4" s="9"/>
      <c r="AA4" s="9"/>
      <c r="AB4" s="9"/>
      <c r="AC4" s="9"/>
      <c r="AD4" s="9"/>
      <c r="AE4" s="9"/>
      <c r="AF4" s="9"/>
      <c r="AG4" s="9"/>
      <c r="AH4" s="9"/>
      <c r="AI4" s="9"/>
      <c r="AJ4" s="9"/>
      <c r="AK4" s="9"/>
      <c r="AL4" s="9"/>
      <c r="AM4" s="9"/>
      <c r="AN4" s="9"/>
      <c r="AO4" s="9"/>
      <c r="AP4" s="9"/>
      <c r="AQ4" s="9"/>
      <c r="AR4" s="9"/>
      <c r="AS4" s="9"/>
      <c r="BE4" s="9"/>
      <c r="BF4" s="64"/>
      <c r="BG4" s="64"/>
      <c r="BH4" s="85"/>
      <c r="BI4" s="5"/>
      <c r="BJ4" s="5"/>
    </row>
    <row r="5" spans="25:72" s="57" customFormat="1" ht="15" customHeight="1">
      <c r="Y5" s="86"/>
      <c r="Z5" s="9"/>
      <c r="AA5" s="9"/>
      <c r="AB5" s="9"/>
      <c r="AC5" s="9"/>
      <c r="AD5" s="9"/>
      <c r="AE5" s="9"/>
      <c r="AF5" s="9"/>
      <c r="AG5" s="9"/>
      <c r="AH5" s="9"/>
      <c r="AI5" s="9"/>
      <c r="AJ5" s="9"/>
      <c r="AK5" s="9"/>
      <c r="AL5" s="9"/>
      <c r="AM5" s="9"/>
      <c r="AN5" s="9"/>
      <c r="AO5" s="9"/>
      <c r="AP5" s="9"/>
      <c r="AQ5" s="9"/>
      <c r="AR5" s="9"/>
      <c r="AS5" s="9"/>
      <c r="AT5" s="9"/>
      <c r="AW5" s="485" t="str">
        <f>様式１号表紙!AU5</f>
        <v>令和</v>
      </c>
      <c r="AX5" s="485"/>
      <c r="AY5" s="473">
        <f>様式１号表紙!AW5</f>
        <v>8</v>
      </c>
      <c r="AZ5" s="473"/>
      <c r="BA5" s="41" t="s">
        <v>249</v>
      </c>
      <c r="BB5" s="473">
        <f>様式１号表紙!AZ5</f>
        <v>10</v>
      </c>
      <c r="BC5" s="473"/>
      <c r="BD5" s="41" t="s">
        <v>250</v>
      </c>
      <c r="BE5" s="473">
        <f>様式１号表紙!BC5</f>
        <v>16</v>
      </c>
      <c r="BF5" s="473"/>
      <c r="BG5" s="41" t="s">
        <v>251</v>
      </c>
      <c r="BH5" s="87"/>
      <c r="BI5" s="5"/>
      <c r="BJ5" s="5"/>
    </row>
    <row r="6" spans="25:72" s="57" customFormat="1" ht="15" customHeight="1">
      <c r="Y6" s="88"/>
      <c r="Z6" s="58"/>
      <c r="AA6" s="58"/>
      <c r="AB6" s="58"/>
      <c r="AC6" s="58"/>
      <c r="AD6" s="58"/>
      <c r="AE6" s="58"/>
      <c r="AF6" s="58"/>
      <c r="AG6" s="58"/>
      <c r="AH6" s="58"/>
      <c r="AI6" s="58"/>
      <c r="AJ6" s="58"/>
      <c r="AK6" s="58"/>
      <c r="AL6" s="58"/>
      <c r="AM6" s="9"/>
      <c r="AN6" s="9"/>
      <c r="AO6" s="9"/>
      <c r="AP6" s="9"/>
      <c r="AQ6" s="9"/>
      <c r="AR6" s="9"/>
      <c r="AS6" s="9"/>
      <c r="AT6" s="9"/>
      <c r="AU6" s="9"/>
      <c r="AV6" s="9"/>
      <c r="AW6" s="9"/>
      <c r="AX6" s="9"/>
      <c r="AY6" s="9"/>
      <c r="AZ6" s="9"/>
      <c r="BA6" s="9"/>
      <c r="BB6" s="9"/>
      <c r="BC6" s="9"/>
      <c r="BD6" s="9"/>
      <c r="BE6" s="9"/>
      <c r="BF6" s="66"/>
      <c r="BG6" s="65"/>
      <c r="BH6" s="89"/>
      <c r="BI6" s="5"/>
      <c r="BJ6" s="5"/>
    </row>
    <row r="7" spans="25:72" s="57" customFormat="1" ht="15" customHeight="1">
      <c r="Y7" s="616" t="s">
        <v>252</v>
      </c>
      <c r="Z7" s="617"/>
      <c r="AA7" s="617"/>
      <c r="AB7" s="617"/>
      <c r="AC7" s="469" t="str">
        <f>様式１号表紙!AB7</f>
        <v>島田土木事務所長</v>
      </c>
      <c r="AD7" s="469"/>
      <c r="AE7" s="469"/>
      <c r="AF7" s="469"/>
      <c r="AG7" s="469"/>
      <c r="AH7" s="469"/>
      <c r="AI7" s="469"/>
      <c r="AJ7" s="469"/>
      <c r="AK7" s="469"/>
      <c r="AL7" s="469"/>
      <c r="AM7" s="42" t="s">
        <v>253</v>
      </c>
      <c r="AN7" s="9"/>
      <c r="AO7" s="9"/>
      <c r="AP7" s="9"/>
      <c r="AQ7" s="9"/>
      <c r="AR7" s="9"/>
      <c r="AS7" s="9"/>
      <c r="AT7" s="9"/>
      <c r="AU7" s="9"/>
      <c r="AV7" s="9"/>
      <c r="AW7" s="9"/>
      <c r="AX7" s="9"/>
      <c r="AY7" s="9"/>
      <c r="AZ7" s="9"/>
      <c r="BA7" s="9"/>
      <c r="BB7" s="9"/>
      <c r="BC7" s="9"/>
      <c r="BD7" s="9"/>
      <c r="BE7" s="9"/>
      <c r="BF7" s="68"/>
      <c r="BG7" s="67"/>
      <c r="BH7" s="90"/>
      <c r="BI7" s="5"/>
      <c r="BJ7" s="5"/>
    </row>
    <row r="8" spans="25:72" s="55" customFormat="1" ht="15" customHeight="1">
      <c r="Y8" s="488"/>
      <c r="Z8" s="489"/>
      <c r="AA8" s="489"/>
      <c r="AB8" s="69"/>
      <c r="AC8" s="69"/>
      <c r="AD8" s="69"/>
      <c r="AE8" s="69"/>
      <c r="AF8" s="69"/>
      <c r="AG8" s="69"/>
      <c r="AH8" s="69"/>
      <c r="AI8" s="69"/>
      <c r="AJ8" s="69"/>
      <c r="AK8" s="69"/>
      <c r="AL8" s="69"/>
      <c r="AM8" s="69"/>
      <c r="AN8" s="69"/>
      <c r="AO8" s="427" t="s">
        <v>254</v>
      </c>
      <c r="AP8" s="427"/>
      <c r="AQ8" s="427"/>
      <c r="AR8" s="427"/>
      <c r="AS8" s="486" t="str">
        <f>様式１号表紙!AR9</f>
        <v>○○市○○町○－○－○</v>
      </c>
      <c r="AT8" s="486"/>
      <c r="AU8" s="486"/>
      <c r="AV8" s="486"/>
      <c r="AW8" s="486"/>
      <c r="AX8" s="486"/>
      <c r="AY8" s="486"/>
      <c r="AZ8" s="486"/>
      <c r="BA8" s="486"/>
      <c r="BB8" s="486"/>
      <c r="BC8" s="486"/>
      <c r="BD8" s="486"/>
      <c r="BE8" s="9"/>
      <c r="BF8" s="9"/>
      <c r="BG8" s="56"/>
      <c r="BH8" s="91"/>
    </row>
    <row r="9" spans="25:72" s="57" customFormat="1" ht="15" customHeight="1">
      <c r="Y9" s="488"/>
      <c r="Z9" s="489"/>
      <c r="AA9" s="489"/>
      <c r="AB9" s="70"/>
      <c r="AC9" s="70"/>
      <c r="AD9" s="70"/>
      <c r="AE9" s="70"/>
      <c r="AF9" s="70"/>
      <c r="AG9" s="70"/>
      <c r="AH9" s="70"/>
      <c r="AI9" s="70"/>
      <c r="AJ9" s="70"/>
      <c r="AK9" s="70"/>
      <c r="AL9" s="70"/>
      <c r="AM9" s="70"/>
      <c r="AN9" s="70"/>
      <c r="AO9" s="427"/>
      <c r="AP9" s="427"/>
      <c r="AQ9" s="427"/>
      <c r="AR9" s="427"/>
      <c r="AS9" s="486"/>
      <c r="AT9" s="486"/>
      <c r="AU9" s="486"/>
      <c r="AV9" s="486"/>
      <c r="AW9" s="486"/>
      <c r="AX9" s="486"/>
      <c r="AY9" s="486"/>
      <c r="AZ9" s="486"/>
      <c r="BA9" s="486"/>
      <c r="BB9" s="486"/>
      <c r="BC9" s="486"/>
      <c r="BD9" s="486"/>
      <c r="BE9" s="9"/>
      <c r="BF9" s="9"/>
      <c r="BG9" s="58"/>
      <c r="BH9" s="92"/>
      <c r="BI9" s="5"/>
    </row>
    <row r="10" spans="25:72" s="57" customFormat="1" ht="15" customHeight="1">
      <c r="Y10" s="93"/>
      <c r="Z10" s="34"/>
      <c r="AA10" s="34"/>
      <c r="AB10" s="71"/>
      <c r="AC10" s="71"/>
      <c r="AD10" s="72"/>
      <c r="AE10" s="72"/>
      <c r="AF10" s="72"/>
      <c r="AG10" s="72"/>
      <c r="AH10" s="72"/>
      <c r="AI10" s="58"/>
      <c r="AJ10" s="58"/>
      <c r="AK10" s="58"/>
      <c r="AL10" s="58"/>
      <c r="AM10" s="58"/>
      <c r="AN10" s="58"/>
      <c r="AO10" s="427" t="s">
        <v>255</v>
      </c>
      <c r="AP10" s="427"/>
      <c r="AQ10" s="427"/>
      <c r="AR10" s="427"/>
      <c r="AS10" s="486" t="str">
        <f>様式１号表紙!AR11</f>
        <v>○○○コンサルタント株式会社</v>
      </c>
      <c r="AT10" s="486"/>
      <c r="AU10" s="486"/>
      <c r="AV10" s="486"/>
      <c r="AW10" s="486"/>
      <c r="AX10" s="486"/>
      <c r="AY10" s="486"/>
      <c r="AZ10" s="486"/>
      <c r="BA10" s="486"/>
      <c r="BB10" s="486"/>
      <c r="BC10" s="486"/>
      <c r="BD10" s="486"/>
      <c r="BE10" s="474"/>
      <c r="BF10" s="474"/>
      <c r="BG10" s="58"/>
      <c r="BH10" s="92"/>
    </row>
    <row r="11" spans="25:72" s="57" customFormat="1" ht="15" customHeight="1">
      <c r="Y11" s="93"/>
      <c r="Z11" s="34"/>
      <c r="AA11" s="34"/>
      <c r="AB11" s="71"/>
      <c r="AC11" s="71"/>
      <c r="AD11" s="72"/>
      <c r="AE11" s="72"/>
      <c r="AF11" s="72"/>
      <c r="AG11" s="72"/>
      <c r="AH11" s="72"/>
      <c r="AI11" s="58"/>
      <c r="AJ11" s="58"/>
      <c r="AK11" s="58"/>
      <c r="AL11" s="58"/>
      <c r="AM11" s="58"/>
      <c r="AN11" s="58"/>
      <c r="AO11" s="427"/>
      <c r="AP11" s="427"/>
      <c r="AQ11" s="427"/>
      <c r="AR11" s="427"/>
      <c r="AS11" s="486"/>
      <c r="AT11" s="486"/>
      <c r="AU11" s="486"/>
      <c r="AV11" s="486"/>
      <c r="AW11" s="486"/>
      <c r="AX11" s="486"/>
      <c r="AY11" s="486"/>
      <c r="AZ11" s="486"/>
      <c r="BA11" s="486"/>
      <c r="BB11" s="486"/>
      <c r="BC11" s="486"/>
      <c r="BD11" s="486"/>
      <c r="BE11" s="474"/>
      <c r="BF11" s="474"/>
      <c r="BG11" s="58"/>
      <c r="BH11" s="92"/>
    </row>
    <row r="12" spans="25:72" s="57" customFormat="1" ht="15" customHeight="1">
      <c r="Y12" s="93"/>
      <c r="Z12" s="34"/>
      <c r="AA12" s="34"/>
      <c r="AB12" s="69"/>
      <c r="AC12" s="69"/>
      <c r="AD12" s="69"/>
      <c r="AE12" s="69"/>
      <c r="AF12" s="69"/>
      <c r="AG12" s="69"/>
      <c r="AH12" s="69"/>
      <c r="AI12" s="58"/>
      <c r="AJ12" s="58"/>
      <c r="AK12" s="58"/>
      <c r="AL12" s="58"/>
      <c r="AM12" s="58"/>
      <c r="AN12" s="58"/>
      <c r="AO12" s="427" t="s">
        <v>269</v>
      </c>
      <c r="AP12" s="427"/>
      <c r="AQ12" s="427"/>
      <c r="AR12" s="427"/>
      <c r="AS12" s="486" t="str">
        <f>様式１号表紙!AR13</f>
        <v>代表取締役　○○○○</v>
      </c>
      <c r="AT12" s="486"/>
      <c r="AU12" s="486"/>
      <c r="AV12" s="486"/>
      <c r="AW12" s="486"/>
      <c r="AX12" s="486"/>
      <c r="AY12" s="486"/>
      <c r="AZ12" s="486"/>
      <c r="BA12" s="486"/>
      <c r="BB12" s="486"/>
      <c r="BC12" s="486"/>
      <c r="BD12" s="486"/>
      <c r="BE12" s="474"/>
      <c r="BF12" s="474"/>
      <c r="BG12" s="58"/>
      <c r="BH12" s="92"/>
    </row>
    <row r="13" spans="25:72" s="57" customFormat="1" ht="15" customHeight="1">
      <c r="Y13" s="88"/>
      <c r="Z13" s="58"/>
      <c r="AA13" s="58"/>
      <c r="AB13" s="73"/>
      <c r="AC13" s="73"/>
      <c r="AD13" s="73"/>
      <c r="AE13" s="73"/>
      <c r="AF13" s="73"/>
      <c r="AG13" s="73"/>
      <c r="AH13" s="73"/>
      <c r="AI13" s="58"/>
      <c r="AJ13" s="58"/>
      <c r="AK13" s="58"/>
      <c r="AL13" s="58"/>
      <c r="AM13" s="58"/>
      <c r="AN13" s="58"/>
      <c r="AO13" s="58"/>
      <c r="AP13" s="58"/>
      <c r="AQ13" s="58"/>
      <c r="AR13" s="58"/>
      <c r="AS13" s="58"/>
      <c r="AT13" s="58"/>
      <c r="AU13" s="58"/>
      <c r="AV13" s="58"/>
      <c r="AW13" s="58"/>
      <c r="AX13" s="58"/>
      <c r="AY13" s="58"/>
      <c r="AZ13" s="58"/>
      <c r="BA13" s="94"/>
      <c r="BB13" s="94"/>
      <c r="BC13" s="95"/>
      <c r="BD13" s="96"/>
      <c r="BE13" s="96"/>
      <c r="BF13" s="68"/>
      <c r="BG13" s="68"/>
      <c r="BH13" s="97"/>
    </row>
    <row r="14" spans="25:72" s="57" customFormat="1" ht="15" customHeight="1">
      <c r="Y14" s="88"/>
      <c r="Z14" s="487" t="s">
        <v>129</v>
      </c>
      <c r="AA14" s="487"/>
      <c r="AB14" s="487"/>
      <c r="AC14" s="487"/>
      <c r="AD14" s="487"/>
      <c r="AE14" s="487"/>
      <c r="AF14" s="487"/>
      <c r="AG14" s="487"/>
      <c r="AH14" s="487"/>
      <c r="AI14" s="487"/>
      <c r="AJ14" s="487"/>
      <c r="AK14" s="487"/>
      <c r="AL14" s="487"/>
      <c r="AM14" s="487"/>
      <c r="AN14" s="487"/>
      <c r="AO14" s="487"/>
      <c r="AP14" s="487"/>
      <c r="AQ14" s="487"/>
      <c r="AR14" s="487"/>
      <c r="AS14" s="487"/>
      <c r="AT14" s="487"/>
      <c r="AU14" s="487"/>
      <c r="AV14" s="487"/>
      <c r="AW14" s="487"/>
      <c r="AX14" s="487"/>
      <c r="AY14" s="487"/>
      <c r="AZ14" s="487"/>
      <c r="BA14" s="487"/>
      <c r="BB14" s="487"/>
      <c r="BC14" s="487"/>
      <c r="BD14" s="487"/>
      <c r="BE14" s="487"/>
      <c r="BF14" s="487"/>
      <c r="BG14" s="487"/>
      <c r="BH14" s="203"/>
    </row>
    <row r="15" spans="25:72" s="57" customFormat="1" ht="9.9499999999999993" customHeight="1">
      <c r="Y15" s="88"/>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98"/>
    </row>
    <row r="16" spans="25:72" s="57" customFormat="1" ht="15" customHeight="1">
      <c r="Y16" s="99"/>
      <c r="Z16" s="37"/>
      <c r="AA16" s="495" t="s">
        <v>362</v>
      </c>
      <c r="AB16" s="495"/>
      <c r="AC16" s="495"/>
      <c r="AD16" s="495"/>
      <c r="AE16" s="495"/>
      <c r="AF16" s="495"/>
      <c r="AG16" s="495"/>
      <c r="AH16" s="495"/>
      <c r="AI16" s="495"/>
      <c r="AJ16" s="495"/>
      <c r="AK16" s="495"/>
      <c r="AL16" s="495"/>
      <c r="AM16" s="495"/>
      <c r="AN16" s="495"/>
      <c r="AO16" s="495"/>
      <c r="AP16" s="495"/>
      <c r="AQ16" s="495"/>
      <c r="AR16" s="495"/>
      <c r="AS16" s="495"/>
      <c r="AT16" s="495"/>
      <c r="AU16" s="495"/>
      <c r="AV16" s="495"/>
      <c r="AW16" s="495"/>
      <c r="AX16" s="495"/>
      <c r="AY16" s="495"/>
      <c r="AZ16" s="495"/>
      <c r="BA16" s="495"/>
      <c r="BB16" s="495"/>
      <c r="BC16" s="495"/>
      <c r="BD16" s="495"/>
      <c r="BE16" s="495"/>
      <c r="BF16" s="495"/>
      <c r="BG16" s="495"/>
      <c r="BH16" s="496"/>
    </row>
    <row r="17" spans="25:62" s="57" customFormat="1" ht="9.9499999999999993" customHeight="1">
      <c r="Y17" s="8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97"/>
      <c r="BI17" s="5"/>
      <c r="BJ17" s="5"/>
    </row>
    <row r="18" spans="25:62" s="55" customFormat="1" ht="15" customHeight="1">
      <c r="Y18" s="88"/>
      <c r="Z18" s="476" t="s">
        <v>181</v>
      </c>
      <c r="AA18" s="476"/>
      <c r="AB18" s="476"/>
      <c r="AC18" s="476"/>
      <c r="AD18" s="476"/>
      <c r="AE18" s="476"/>
      <c r="AF18" s="37"/>
      <c r="AG18" s="475" t="str">
        <f>様式１号表紙!AD15</f>
        <v>島第２６３６１号</v>
      </c>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37"/>
      <c r="BH18" s="97"/>
      <c r="BI18" s="56"/>
    </row>
    <row r="19" spans="25:62" s="57" customFormat="1" ht="15" customHeight="1">
      <c r="Y19" s="88"/>
      <c r="Z19" s="476" t="s">
        <v>128</v>
      </c>
      <c r="AA19" s="476"/>
      <c r="AB19" s="476"/>
      <c r="AC19" s="476"/>
      <c r="AD19" s="476"/>
      <c r="AE19" s="476"/>
      <c r="AF19" s="37"/>
      <c r="AG19" s="481" t="str">
        <f>様式１号表紙!AA16</f>
        <v>令和８年度［第３８-Ｋ１５０５-２１号］栃山川水系河川調査に伴う設計業務委託（河川整備計画変更）</v>
      </c>
      <c r="AH19" s="481"/>
      <c r="AI19" s="481"/>
      <c r="AJ19" s="481"/>
      <c r="AK19" s="481"/>
      <c r="AL19" s="481"/>
      <c r="AM19" s="481"/>
      <c r="AN19" s="481"/>
      <c r="AO19" s="481"/>
      <c r="AP19" s="481"/>
      <c r="AQ19" s="481"/>
      <c r="AR19" s="481"/>
      <c r="AS19" s="481"/>
      <c r="AT19" s="481"/>
      <c r="AU19" s="481"/>
      <c r="AV19" s="481"/>
      <c r="AW19" s="481"/>
      <c r="AX19" s="481"/>
      <c r="AY19" s="481"/>
      <c r="AZ19" s="481"/>
      <c r="BA19" s="481"/>
      <c r="BB19" s="481"/>
      <c r="BC19" s="481"/>
      <c r="BD19" s="481"/>
      <c r="BE19" s="481"/>
      <c r="BF19" s="481"/>
      <c r="BG19" s="37"/>
      <c r="BH19" s="97"/>
    </row>
    <row r="20" spans="25:62" s="57" customFormat="1" ht="15" customHeight="1">
      <c r="Y20" s="88"/>
      <c r="Z20" s="37"/>
      <c r="AA20" s="37"/>
      <c r="AB20" s="37"/>
      <c r="AC20" s="37"/>
      <c r="AD20" s="37"/>
      <c r="AE20" s="37"/>
      <c r="AF20" s="37"/>
      <c r="AG20" s="481"/>
      <c r="AH20" s="481"/>
      <c r="AI20" s="481"/>
      <c r="AJ20" s="481"/>
      <c r="AK20" s="481"/>
      <c r="AL20" s="481"/>
      <c r="AM20" s="481"/>
      <c r="AN20" s="481"/>
      <c r="AO20" s="481"/>
      <c r="AP20" s="481"/>
      <c r="AQ20" s="481"/>
      <c r="AR20" s="481"/>
      <c r="AS20" s="481"/>
      <c r="AT20" s="481"/>
      <c r="AU20" s="481"/>
      <c r="AV20" s="481"/>
      <c r="AW20" s="481"/>
      <c r="AX20" s="481"/>
      <c r="AY20" s="481"/>
      <c r="AZ20" s="481"/>
      <c r="BA20" s="481"/>
      <c r="BB20" s="481"/>
      <c r="BC20" s="481"/>
      <c r="BD20" s="481"/>
      <c r="BE20" s="481"/>
      <c r="BF20" s="481"/>
      <c r="BG20" s="37"/>
      <c r="BH20" s="97"/>
    </row>
    <row r="21" spans="25:62" s="57" customFormat="1" ht="15" customHeight="1">
      <c r="Y21" s="88"/>
      <c r="Z21" s="476" t="s">
        <v>127</v>
      </c>
      <c r="AA21" s="476"/>
      <c r="AB21" s="476"/>
      <c r="AC21" s="476"/>
      <c r="AD21" s="476"/>
      <c r="AE21" s="476"/>
      <c r="AF21" s="37"/>
      <c r="AG21" s="481" t="str">
        <f>様式１号表紙!AR20</f>
        <v>焼津市小川地先ほか</v>
      </c>
      <c r="AH21" s="481"/>
      <c r="AI21" s="481"/>
      <c r="AJ21" s="481"/>
      <c r="AK21" s="481"/>
      <c r="AL21" s="481"/>
      <c r="AM21" s="481"/>
      <c r="AN21" s="481"/>
      <c r="AO21" s="481"/>
      <c r="AP21" s="481"/>
      <c r="AQ21" s="481"/>
      <c r="AR21" s="481"/>
      <c r="AS21" s="481"/>
      <c r="AT21" s="481"/>
      <c r="AU21" s="481"/>
      <c r="AV21" s="481"/>
      <c r="AW21" s="481"/>
      <c r="AX21" s="481"/>
      <c r="AY21" s="481"/>
      <c r="AZ21" s="481"/>
      <c r="BA21" s="481"/>
      <c r="BB21" s="481"/>
      <c r="BC21" s="481"/>
      <c r="BD21" s="481"/>
      <c r="BE21" s="481"/>
      <c r="BF21" s="481"/>
      <c r="BG21" s="37"/>
      <c r="BH21" s="97"/>
    </row>
    <row r="22" spans="25:62" s="57" customFormat="1" ht="15" customHeight="1">
      <c r="Y22" s="88"/>
      <c r="Z22" s="476" t="s">
        <v>180</v>
      </c>
      <c r="AA22" s="476"/>
      <c r="AB22" s="476"/>
      <c r="AC22" s="476"/>
      <c r="AD22" s="476"/>
      <c r="AE22" s="476"/>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97"/>
    </row>
    <row r="23" spans="25:62" s="57" customFormat="1" ht="15" customHeight="1">
      <c r="Y23" s="33"/>
      <c r="Z23" s="58"/>
      <c r="AA23" s="32" t="s">
        <v>256</v>
      </c>
      <c r="AB23" s="53"/>
      <c r="AC23" s="53"/>
      <c r="AD23" s="53"/>
      <c r="AE23" s="30"/>
      <c r="AF23" s="30"/>
      <c r="AG23" s="30"/>
      <c r="AH23" s="30"/>
      <c r="AI23" s="30"/>
      <c r="AJ23" s="53"/>
      <c r="AK23" s="30"/>
      <c r="AL23" s="30"/>
      <c r="AM23" s="30"/>
      <c r="AN23" s="30"/>
      <c r="AO23" s="30"/>
      <c r="AP23" s="30"/>
      <c r="AQ23" s="30"/>
      <c r="AR23" s="30"/>
      <c r="AS23" s="30"/>
      <c r="AT23" s="30"/>
      <c r="AU23" s="45"/>
      <c r="AV23" s="45"/>
      <c r="AW23" s="54"/>
      <c r="AX23" s="30"/>
      <c r="AY23" s="30"/>
      <c r="AZ23" s="30"/>
      <c r="BA23" s="30"/>
      <c r="BB23" s="30"/>
      <c r="BC23" s="30"/>
      <c r="BD23" s="30"/>
      <c r="BE23" s="30"/>
      <c r="BF23" s="30"/>
      <c r="BG23" s="45"/>
      <c r="BH23" s="102"/>
      <c r="BI23" s="5"/>
    </row>
    <row r="24" spans="25:62" s="57" customFormat="1" ht="15" customHeight="1">
      <c r="Y24" s="33"/>
      <c r="Z24" s="51"/>
      <c r="AA24" s="461" t="s">
        <v>171</v>
      </c>
      <c r="AB24" s="462"/>
      <c r="AC24" s="462"/>
      <c r="AD24" s="462"/>
      <c r="AE24" s="463"/>
      <c r="AF24" s="462" t="s">
        <v>234</v>
      </c>
      <c r="AG24" s="462"/>
      <c r="AH24" s="462"/>
      <c r="AI24" s="462"/>
      <c r="AJ24" s="462"/>
      <c r="AK24" s="462"/>
      <c r="AL24" s="462"/>
      <c r="AM24" s="462"/>
      <c r="AN24" s="463"/>
      <c r="AO24" s="477" t="str">
        <f>IF(様式１号表紙!AO31="土木関係建設コンサルタント",AX124,AX125)</f>
        <v>管理技術者</v>
      </c>
      <c r="AP24" s="477"/>
      <c r="AQ24" s="477"/>
      <c r="AR24" s="477"/>
      <c r="AS24" s="479" t="s">
        <v>236</v>
      </c>
      <c r="AT24" s="479"/>
      <c r="AU24" s="479"/>
      <c r="AV24" s="479"/>
      <c r="AW24" s="519" t="s">
        <v>131</v>
      </c>
      <c r="AX24" s="519"/>
      <c r="AY24" s="519"/>
      <c r="AZ24" s="519"/>
      <c r="BA24" s="482" t="s">
        <v>130</v>
      </c>
      <c r="BB24" s="483"/>
      <c r="BC24" s="483"/>
      <c r="BD24" s="459" t="s">
        <v>176</v>
      </c>
      <c r="BE24" s="459"/>
      <c r="BF24" s="459"/>
      <c r="BG24" s="459"/>
      <c r="BH24" s="92"/>
      <c r="BI24" s="48"/>
    </row>
    <row r="25" spans="25:62" s="57" customFormat="1" ht="15" customHeight="1">
      <c r="Y25" s="33"/>
      <c r="Z25" s="51"/>
      <c r="AA25" s="464"/>
      <c r="AB25" s="465"/>
      <c r="AC25" s="465"/>
      <c r="AD25" s="465"/>
      <c r="AE25" s="466"/>
      <c r="AF25" s="465"/>
      <c r="AG25" s="465"/>
      <c r="AH25" s="465"/>
      <c r="AI25" s="465"/>
      <c r="AJ25" s="465"/>
      <c r="AK25" s="465"/>
      <c r="AL25" s="465"/>
      <c r="AM25" s="465"/>
      <c r="AN25" s="466"/>
      <c r="AO25" s="478"/>
      <c r="AP25" s="478"/>
      <c r="AQ25" s="478"/>
      <c r="AR25" s="478"/>
      <c r="AS25" s="480"/>
      <c r="AT25" s="480"/>
      <c r="AU25" s="480"/>
      <c r="AV25" s="480"/>
      <c r="AW25" s="520"/>
      <c r="AX25" s="520"/>
      <c r="AY25" s="520"/>
      <c r="AZ25" s="520"/>
      <c r="BA25" s="484"/>
      <c r="BB25" s="484"/>
      <c r="BC25" s="484"/>
      <c r="BD25" s="460"/>
      <c r="BE25" s="460"/>
      <c r="BF25" s="460"/>
      <c r="BG25" s="460"/>
      <c r="BH25" s="92"/>
      <c r="BI25" s="48"/>
    </row>
    <row r="26" spans="25:62" s="57" customFormat="1" ht="15" customHeight="1">
      <c r="Y26" s="33"/>
      <c r="Z26" s="53"/>
      <c r="AA26" s="490" t="s">
        <v>172</v>
      </c>
      <c r="AB26" s="447"/>
      <c r="AC26" s="447"/>
      <c r="AD26" s="447"/>
      <c r="AE26" s="448"/>
      <c r="AF26" s="497" t="s">
        <v>133</v>
      </c>
      <c r="AG26" s="497"/>
      <c r="AH26" s="497"/>
      <c r="AI26" s="497"/>
      <c r="AJ26" s="497"/>
      <c r="AK26" s="497"/>
      <c r="AL26" s="497"/>
      <c r="AM26" s="497"/>
      <c r="AN26" s="498"/>
      <c r="AO26" s="510" t="s">
        <v>133</v>
      </c>
      <c r="AP26" s="511"/>
      <c r="AQ26" s="511"/>
      <c r="AR26" s="512"/>
      <c r="AS26" s="510" t="s">
        <v>348</v>
      </c>
      <c r="AT26" s="511"/>
      <c r="AU26" s="511"/>
      <c r="AV26" s="512"/>
      <c r="AW26" s="510" t="s">
        <v>348</v>
      </c>
      <c r="AX26" s="511"/>
      <c r="AY26" s="511"/>
      <c r="AZ26" s="512"/>
      <c r="BA26" s="516">
        <f>ROUND(SUM(AO38:AZ38),2)</f>
        <v>4</v>
      </c>
      <c r="BB26" s="517"/>
      <c r="BC26" s="518"/>
      <c r="BD26" s="524" t="s">
        <v>304</v>
      </c>
      <c r="BE26" s="489"/>
      <c r="BF26" s="489"/>
      <c r="BG26" s="525"/>
      <c r="BH26" s="92"/>
    </row>
    <row r="27" spans="25:62" s="57" customFormat="1" ht="15" customHeight="1">
      <c r="Y27" s="33"/>
      <c r="Z27" s="53"/>
      <c r="AA27" s="491"/>
      <c r="AB27" s="445"/>
      <c r="AC27" s="445"/>
      <c r="AD27" s="445"/>
      <c r="AE27" s="446"/>
      <c r="AF27" s="507" t="s">
        <v>402</v>
      </c>
      <c r="AG27" s="508"/>
      <c r="AH27" s="508"/>
      <c r="AI27" s="508"/>
      <c r="AJ27" s="508"/>
      <c r="AK27" s="508"/>
      <c r="AL27" s="508"/>
      <c r="AM27" s="508"/>
      <c r="AN27" s="509"/>
      <c r="AO27" s="513"/>
      <c r="AP27" s="514"/>
      <c r="AQ27" s="514"/>
      <c r="AR27" s="515"/>
      <c r="AS27" s="513"/>
      <c r="AT27" s="514"/>
      <c r="AU27" s="514"/>
      <c r="AV27" s="515"/>
      <c r="AW27" s="513"/>
      <c r="AX27" s="514"/>
      <c r="AY27" s="514"/>
      <c r="AZ27" s="515"/>
      <c r="BA27" s="516"/>
      <c r="BB27" s="517"/>
      <c r="BC27" s="518"/>
      <c r="BD27" s="524"/>
      <c r="BE27" s="489"/>
      <c r="BF27" s="489"/>
      <c r="BG27" s="525"/>
      <c r="BH27" s="92"/>
    </row>
    <row r="28" spans="25:62" s="57" customFormat="1" ht="15" customHeight="1">
      <c r="Y28" s="33"/>
      <c r="Z28" s="53"/>
      <c r="AA28" s="491"/>
      <c r="AB28" s="445"/>
      <c r="AC28" s="445"/>
      <c r="AD28" s="445"/>
      <c r="AE28" s="446"/>
      <c r="AF28" s="507"/>
      <c r="AG28" s="508"/>
      <c r="AH28" s="508"/>
      <c r="AI28" s="508"/>
      <c r="AJ28" s="508"/>
      <c r="AK28" s="508"/>
      <c r="AL28" s="508"/>
      <c r="AM28" s="508"/>
      <c r="AN28" s="509"/>
      <c r="AO28" s="513"/>
      <c r="AP28" s="514"/>
      <c r="AQ28" s="514"/>
      <c r="AR28" s="515"/>
      <c r="AS28" s="513"/>
      <c r="AT28" s="514"/>
      <c r="AU28" s="514"/>
      <c r="AV28" s="515"/>
      <c r="AW28" s="513"/>
      <c r="AX28" s="514"/>
      <c r="AY28" s="514"/>
      <c r="AZ28" s="515"/>
      <c r="BA28" s="516"/>
      <c r="BB28" s="517"/>
      <c r="BC28" s="518"/>
      <c r="BD28" s="524"/>
      <c r="BE28" s="489"/>
      <c r="BF28" s="489"/>
      <c r="BG28" s="525"/>
      <c r="BH28" s="92"/>
    </row>
    <row r="29" spans="25:62" s="57" customFormat="1" ht="15" customHeight="1">
      <c r="Y29" s="33"/>
      <c r="Z29" s="53"/>
      <c r="AA29" s="491"/>
      <c r="AB29" s="445"/>
      <c r="AC29" s="445"/>
      <c r="AD29" s="445"/>
      <c r="AE29" s="446"/>
      <c r="AF29" s="507"/>
      <c r="AG29" s="508"/>
      <c r="AH29" s="508"/>
      <c r="AI29" s="508"/>
      <c r="AJ29" s="508"/>
      <c r="AK29" s="508"/>
      <c r="AL29" s="508"/>
      <c r="AM29" s="508"/>
      <c r="AN29" s="509"/>
      <c r="AO29" s="513"/>
      <c r="AP29" s="514"/>
      <c r="AQ29" s="514"/>
      <c r="AR29" s="515"/>
      <c r="AS29" s="513"/>
      <c r="AT29" s="514"/>
      <c r="AU29" s="514"/>
      <c r="AV29" s="515"/>
      <c r="AW29" s="513"/>
      <c r="AX29" s="514"/>
      <c r="AY29" s="514"/>
      <c r="AZ29" s="515"/>
      <c r="BA29" s="516"/>
      <c r="BB29" s="517"/>
      <c r="BC29" s="518"/>
      <c r="BD29" s="524"/>
      <c r="BE29" s="489"/>
      <c r="BF29" s="489"/>
      <c r="BG29" s="525"/>
      <c r="BH29" s="92"/>
    </row>
    <row r="30" spans="25:62" s="57" customFormat="1" ht="15" customHeight="1">
      <c r="Y30" s="33"/>
      <c r="Z30" s="53"/>
      <c r="AA30" s="491"/>
      <c r="AB30" s="445"/>
      <c r="AC30" s="445"/>
      <c r="AD30" s="445"/>
      <c r="AE30" s="446"/>
      <c r="AF30" s="499"/>
      <c r="AG30" s="500"/>
      <c r="AH30" s="500"/>
      <c r="AI30" s="500"/>
      <c r="AJ30" s="500"/>
      <c r="AK30" s="500"/>
      <c r="AL30" s="500"/>
      <c r="AM30" s="500"/>
      <c r="AN30" s="501"/>
      <c r="AO30" s="452" t="str">
        <f>IF(AO26=AF26,AF27,IF(AO26=AF30,AF31,IF(AO26=AF33,AF34,"")))</f>
        <v>建設部門（河川、砂防及び海岸・海洋）又は総合技術監理部門（建設-河川、砂防及び海岸・海洋）</v>
      </c>
      <c r="AP30" s="453"/>
      <c r="AQ30" s="453"/>
      <c r="AR30" s="454"/>
      <c r="AS30" s="452" t="str">
        <f>IF(AS26=AF26,AF27,IF(AS26=AF30,AF31,IF(AS26=AF33,AF34,"")))</f>
        <v>河川、砂防及び海岸・海洋部門</v>
      </c>
      <c r="AT30" s="453"/>
      <c r="AU30" s="453"/>
      <c r="AV30" s="454"/>
      <c r="AW30" s="452" t="str">
        <f>IF(AW26=AF26,AF27,IF(AW26=AF30,AF31,IF(AW26=AF33,AF34,"")))</f>
        <v>河川、砂防及び海岸・海洋部門</v>
      </c>
      <c r="AX30" s="453"/>
      <c r="AY30" s="453"/>
      <c r="AZ30" s="454"/>
      <c r="BA30" s="516"/>
      <c r="BB30" s="517"/>
      <c r="BC30" s="518"/>
      <c r="BD30" s="524"/>
      <c r="BE30" s="489"/>
      <c r="BF30" s="489"/>
      <c r="BG30" s="525"/>
      <c r="BH30" s="92"/>
    </row>
    <row r="31" spans="25:62" s="57" customFormat="1" ht="15" customHeight="1">
      <c r="Y31" s="33"/>
      <c r="Z31" s="53"/>
      <c r="AA31" s="491"/>
      <c r="AB31" s="445"/>
      <c r="AC31" s="445"/>
      <c r="AD31" s="445"/>
      <c r="AE31" s="446"/>
      <c r="AF31" s="435"/>
      <c r="AG31" s="436"/>
      <c r="AH31" s="436"/>
      <c r="AI31" s="436"/>
      <c r="AJ31" s="436"/>
      <c r="AK31" s="436"/>
      <c r="AL31" s="436"/>
      <c r="AM31" s="436"/>
      <c r="AN31" s="437"/>
      <c r="AO31" s="452"/>
      <c r="AP31" s="453"/>
      <c r="AQ31" s="453"/>
      <c r="AR31" s="454"/>
      <c r="AS31" s="452"/>
      <c r="AT31" s="453"/>
      <c r="AU31" s="453"/>
      <c r="AV31" s="454"/>
      <c r="AW31" s="452"/>
      <c r="AX31" s="453"/>
      <c r="AY31" s="453"/>
      <c r="AZ31" s="454"/>
      <c r="BA31" s="516"/>
      <c r="BB31" s="517"/>
      <c r="BC31" s="518"/>
      <c r="BD31" s="524"/>
      <c r="BE31" s="489"/>
      <c r="BF31" s="489"/>
      <c r="BG31" s="525"/>
      <c r="BH31" s="92"/>
    </row>
    <row r="32" spans="25:62" s="57" customFormat="1" ht="15" customHeight="1">
      <c r="Y32" s="33"/>
      <c r="Z32" s="53"/>
      <c r="AA32" s="491"/>
      <c r="AB32" s="445"/>
      <c r="AC32" s="445"/>
      <c r="AD32" s="445"/>
      <c r="AE32" s="446"/>
      <c r="AF32" s="435"/>
      <c r="AG32" s="436"/>
      <c r="AH32" s="436"/>
      <c r="AI32" s="436"/>
      <c r="AJ32" s="436"/>
      <c r="AK32" s="436"/>
      <c r="AL32" s="436"/>
      <c r="AM32" s="436"/>
      <c r="AN32" s="437"/>
      <c r="AO32" s="452"/>
      <c r="AP32" s="453"/>
      <c r="AQ32" s="453"/>
      <c r="AR32" s="454"/>
      <c r="AS32" s="452"/>
      <c r="AT32" s="453"/>
      <c r="AU32" s="453"/>
      <c r="AV32" s="454"/>
      <c r="AW32" s="452"/>
      <c r="AX32" s="453"/>
      <c r="AY32" s="453"/>
      <c r="AZ32" s="454"/>
      <c r="BA32" s="516"/>
      <c r="BB32" s="517"/>
      <c r="BC32" s="518"/>
      <c r="BD32" s="524"/>
      <c r="BE32" s="489"/>
      <c r="BF32" s="489"/>
      <c r="BG32" s="525"/>
      <c r="BH32" s="92"/>
    </row>
    <row r="33" spans="25:60" s="57" customFormat="1" ht="15" customHeight="1">
      <c r="Y33" s="33"/>
      <c r="Z33" s="53"/>
      <c r="AA33" s="491"/>
      <c r="AB33" s="445"/>
      <c r="AC33" s="445"/>
      <c r="AD33" s="445"/>
      <c r="AE33" s="446"/>
      <c r="AF33" s="505" t="s">
        <v>363</v>
      </c>
      <c r="AG33" s="505"/>
      <c r="AH33" s="505"/>
      <c r="AI33" s="505"/>
      <c r="AJ33" s="505"/>
      <c r="AK33" s="505"/>
      <c r="AL33" s="505"/>
      <c r="AM33" s="505"/>
      <c r="AN33" s="506"/>
      <c r="AO33" s="452"/>
      <c r="AP33" s="453"/>
      <c r="AQ33" s="453"/>
      <c r="AR33" s="454"/>
      <c r="AS33" s="452"/>
      <c r="AT33" s="453"/>
      <c r="AU33" s="453"/>
      <c r="AV33" s="454"/>
      <c r="AW33" s="452"/>
      <c r="AX33" s="453"/>
      <c r="AY33" s="453"/>
      <c r="AZ33" s="454"/>
      <c r="BA33" s="516"/>
      <c r="BB33" s="517"/>
      <c r="BC33" s="518"/>
      <c r="BD33" s="524"/>
      <c r="BE33" s="489"/>
      <c r="BF33" s="489"/>
      <c r="BG33" s="525"/>
      <c r="BH33" s="92"/>
    </row>
    <row r="34" spans="25:60" s="57" customFormat="1" ht="15" customHeight="1">
      <c r="Y34" s="250"/>
      <c r="Z34" s="53"/>
      <c r="AA34" s="491"/>
      <c r="AB34" s="445"/>
      <c r="AC34" s="445"/>
      <c r="AD34" s="445"/>
      <c r="AE34" s="446"/>
      <c r="AF34" s="435" t="s">
        <v>403</v>
      </c>
      <c r="AG34" s="436"/>
      <c r="AH34" s="436"/>
      <c r="AI34" s="436"/>
      <c r="AJ34" s="436"/>
      <c r="AK34" s="436"/>
      <c r="AL34" s="436"/>
      <c r="AM34" s="436"/>
      <c r="AN34" s="437"/>
      <c r="AO34" s="452"/>
      <c r="AP34" s="453"/>
      <c r="AQ34" s="453"/>
      <c r="AR34" s="454"/>
      <c r="AS34" s="452"/>
      <c r="AT34" s="453"/>
      <c r="AU34" s="453"/>
      <c r="AV34" s="454"/>
      <c r="AW34" s="452"/>
      <c r="AX34" s="453"/>
      <c r="AY34" s="453"/>
      <c r="AZ34" s="454"/>
      <c r="BA34" s="516"/>
      <c r="BB34" s="517"/>
      <c r="BC34" s="518"/>
      <c r="BD34" s="524"/>
      <c r="BE34" s="489"/>
      <c r="BF34" s="489"/>
      <c r="BG34" s="525"/>
      <c r="BH34" s="92"/>
    </row>
    <row r="35" spans="25:60" s="57" customFormat="1" ht="15" customHeight="1">
      <c r="Y35" s="250"/>
      <c r="Z35" s="53"/>
      <c r="AA35" s="491"/>
      <c r="AB35" s="445"/>
      <c r="AC35" s="445"/>
      <c r="AD35" s="445"/>
      <c r="AE35" s="446"/>
      <c r="AF35" s="435"/>
      <c r="AG35" s="436"/>
      <c r="AH35" s="436"/>
      <c r="AI35" s="436"/>
      <c r="AJ35" s="436"/>
      <c r="AK35" s="436"/>
      <c r="AL35" s="436"/>
      <c r="AM35" s="436"/>
      <c r="AN35" s="437"/>
      <c r="AO35" s="452"/>
      <c r="AP35" s="453"/>
      <c r="AQ35" s="453"/>
      <c r="AR35" s="454"/>
      <c r="AS35" s="452"/>
      <c r="AT35" s="453"/>
      <c r="AU35" s="453"/>
      <c r="AV35" s="454"/>
      <c r="AW35" s="452"/>
      <c r="AX35" s="453"/>
      <c r="AY35" s="453"/>
      <c r="AZ35" s="454"/>
      <c r="BA35" s="516"/>
      <c r="BB35" s="517"/>
      <c r="BC35" s="518"/>
      <c r="BD35" s="524"/>
      <c r="BE35" s="489"/>
      <c r="BF35" s="489"/>
      <c r="BG35" s="525"/>
      <c r="BH35" s="92"/>
    </row>
    <row r="36" spans="25:60" s="57" customFormat="1" ht="15" customHeight="1">
      <c r="Y36" s="251"/>
      <c r="Z36" s="53"/>
      <c r="AA36" s="491"/>
      <c r="AB36" s="445"/>
      <c r="AC36" s="445"/>
      <c r="AD36" s="445"/>
      <c r="AE36" s="446"/>
      <c r="AF36" s="449"/>
      <c r="AG36" s="450"/>
      <c r="AH36" s="450"/>
      <c r="AI36" s="450"/>
      <c r="AJ36" s="450"/>
      <c r="AK36" s="450"/>
      <c r="AL36" s="450"/>
      <c r="AM36" s="450"/>
      <c r="AN36" s="451"/>
      <c r="AO36" s="452"/>
      <c r="AP36" s="453"/>
      <c r="AQ36" s="453"/>
      <c r="AR36" s="454"/>
      <c r="AS36" s="452"/>
      <c r="AT36" s="453"/>
      <c r="AU36" s="453"/>
      <c r="AV36" s="454"/>
      <c r="AW36" s="452"/>
      <c r="AX36" s="453"/>
      <c r="AY36" s="453"/>
      <c r="AZ36" s="454"/>
      <c r="BA36" s="516"/>
      <c r="BB36" s="517"/>
      <c r="BC36" s="518"/>
      <c r="BD36" s="524"/>
      <c r="BE36" s="489"/>
      <c r="BF36" s="489"/>
      <c r="BG36" s="525"/>
      <c r="BH36" s="92"/>
    </row>
    <row r="37" spans="25:60" s="57" customFormat="1" ht="15" customHeight="1">
      <c r="Y37" s="251"/>
      <c r="Z37" s="53"/>
      <c r="AA37" s="491"/>
      <c r="AB37" s="445"/>
      <c r="AC37" s="445"/>
      <c r="AD37" s="445"/>
      <c r="AE37" s="446"/>
      <c r="AF37" s="449"/>
      <c r="AG37" s="450"/>
      <c r="AH37" s="450"/>
      <c r="AI37" s="450"/>
      <c r="AJ37" s="450"/>
      <c r="AK37" s="450"/>
      <c r="AL37" s="450"/>
      <c r="AM37" s="450"/>
      <c r="AN37" s="451"/>
      <c r="AO37" s="452"/>
      <c r="AP37" s="453"/>
      <c r="AQ37" s="453"/>
      <c r="AR37" s="454"/>
      <c r="AS37" s="452"/>
      <c r="AT37" s="453"/>
      <c r="AU37" s="453"/>
      <c r="AV37" s="454"/>
      <c r="AW37" s="452"/>
      <c r="AX37" s="453"/>
      <c r="AY37" s="453"/>
      <c r="AZ37" s="454"/>
      <c r="BA37" s="516"/>
      <c r="BB37" s="517"/>
      <c r="BC37" s="518"/>
      <c r="BD37" s="524"/>
      <c r="BE37" s="489"/>
      <c r="BF37" s="489"/>
      <c r="BG37" s="525"/>
      <c r="BH37" s="92"/>
    </row>
    <row r="38" spans="25:60" s="57" customFormat="1" ht="15" customHeight="1">
      <c r="Y38" s="33"/>
      <c r="Z38" s="53"/>
      <c r="AA38" s="492"/>
      <c r="AB38" s="493"/>
      <c r="AC38" s="493"/>
      <c r="AD38" s="493"/>
      <c r="AE38" s="494"/>
      <c r="AF38" s="502" t="s">
        <v>134</v>
      </c>
      <c r="AG38" s="503"/>
      <c r="AH38" s="503"/>
      <c r="AI38" s="503"/>
      <c r="AJ38" s="503"/>
      <c r="AK38" s="503"/>
      <c r="AL38" s="503"/>
      <c r="AM38" s="503"/>
      <c r="AN38" s="504"/>
      <c r="AO38" s="438">
        <f>IF(AO26="",0,IF(AO26=AF26,4,IF(AO26=AF30,2,IF(AO26=AF33,2,0))))</f>
        <v>4</v>
      </c>
      <c r="AP38" s="439"/>
      <c r="AQ38" s="439"/>
      <c r="AR38" s="439"/>
      <c r="AS38" s="438" t="str">
        <f>IF(BF129=300,"-",IF(AS26="",0,IF(AS26=AF26,2,IF(AS26=AF30,1,IF(AS26=AF33,1,0)))))</f>
        <v>-</v>
      </c>
      <c r="AT38" s="439"/>
      <c r="AU38" s="439"/>
      <c r="AV38" s="439"/>
      <c r="AW38" s="438" t="str">
        <f>IF(BF129=300,"-",IF(AW24=AU123,"-",IF(AW26="",0,IF(AW26=AF26,2,IF(AW26=AF30,1,IF(AW26=AF33,1,0))))))</f>
        <v>-</v>
      </c>
      <c r="AX38" s="439"/>
      <c r="AY38" s="439"/>
      <c r="AZ38" s="440"/>
      <c r="BA38" s="438"/>
      <c r="BB38" s="439"/>
      <c r="BC38" s="440"/>
      <c r="BD38" s="526"/>
      <c r="BE38" s="527"/>
      <c r="BF38" s="527"/>
      <c r="BG38" s="528"/>
      <c r="BH38" s="92"/>
    </row>
    <row r="39" spans="25:60" s="57" customFormat="1" ht="15" customHeight="1">
      <c r="Y39" s="33"/>
      <c r="Z39" s="53"/>
      <c r="AA39" s="490" t="s">
        <v>344</v>
      </c>
      <c r="AB39" s="447"/>
      <c r="AC39" s="447"/>
      <c r="AD39" s="447"/>
      <c r="AE39" s="448"/>
      <c r="AF39" s="457" t="s">
        <v>311</v>
      </c>
      <c r="AG39" s="457"/>
      <c r="AH39" s="457"/>
      <c r="AI39" s="457"/>
      <c r="AJ39" s="457"/>
      <c r="AK39" s="457"/>
      <c r="AL39" s="457"/>
      <c r="AM39" s="457"/>
      <c r="AN39" s="458"/>
      <c r="AO39" s="443" t="s">
        <v>311</v>
      </c>
      <c r="AP39" s="444"/>
      <c r="AQ39" s="444"/>
      <c r="AR39" s="444"/>
      <c r="AS39" s="443" t="s">
        <v>311</v>
      </c>
      <c r="AT39" s="444"/>
      <c r="AU39" s="444"/>
      <c r="AV39" s="444"/>
      <c r="AW39" s="443" t="s">
        <v>311</v>
      </c>
      <c r="AX39" s="444"/>
      <c r="AY39" s="444"/>
      <c r="AZ39" s="444"/>
      <c r="BA39" s="521">
        <f>ROUND(SUM(AO42:AZ42),2)</f>
        <v>4</v>
      </c>
      <c r="BB39" s="522"/>
      <c r="BC39" s="523"/>
      <c r="BD39" s="529" t="s">
        <v>304</v>
      </c>
      <c r="BE39" s="530"/>
      <c r="BF39" s="530"/>
      <c r="BG39" s="531"/>
      <c r="BH39" s="92"/>
    </row>
    <row r="40" spans="25:60" s="57" customFormat="1" ht="15" customHeight="1">
      <c r="Y40" s="33"/>
      <c r="Z40" s="53"/>
      <c r="AA40" s="491"/>
      <c r="AB40" s="445"/>
      <c r="AC40" s="445"/>
      <c r="AD40" s="445"/>
      <c r="AE40" s="446"/>
      <c r="AF40" s="445" t="s">
        <v>312</v>
      </c>
      <c r="AG40" s="445"/>
      <c r="AH40" s="445"/>
      <c r="AI40" s="445"/>
      <c r="AJ40" s="445"/>
      <c r="AK40" s="445"/>
      <c r="AL40" s="445"/>
      <c r="AM40" s="445"/>
      <c r="AN40" s="446"/>
      <c r="AO40" s="443"/>
      <c r="AP40" s="444"/>
      <c r="AQ40" s="444"/>
      <c r="AR40" s="444"/>
      <c r="AS40" s="443"/>
      <c r="AT40" s="444"/>
      <c r="AU40" s="444"/>
      <c r="AV40" s="444"/>
      <c r="AW40" s="443"/>
      <c r="AX40" s="444"/>
      <c r="AY40" s="444"/>
      <c r="AZ40" s="444"/>
      <c r="BA40" s="516"/>
      <c r="BB40" s="517"/>
      <c r="BC40" s="518"/>
      <c r="BD40" s="524"/>
      <c r="BE40" s="489"/>
      <c r="BF40" s="489"/>
      <c r="BG40" s="525"/>
      <c r="BH40" s="92"/>
    </row>
    <row r="41" spans="25:60" s="57" customFormat="1" ht="15" customHeight="1">
      <c r="Y41" s="33"/>
      <c r="Z41" s="53"/>
      <c r="AA41" s="491"/>
      <c r="AB41" s="445"/>
      <c r="AC41" s="445"/>
      <c r="AD41" s="445"/>
      <c r="AE41" s="446"/>
      <c r="AF41" s="457" t="s">
        <v>134</v>
      </c>
      <c r="AG41" s="457"/>
      <c r="AH41" s="457"/>
      <c r="AI41" s="457"/>
      <c r="AJ41" s="457"/>
      <c r="AK41" s="457"/>
      <c r="AL41" s="457"/>
      <c r="AM41" s="457"/>
      <c r="AN41" s="458"/>
      <c r="AO41" s="443"/>
      <c r="AP41" s="444"/>
      <c r="AQ41" s="444"/>
      <c r="AR41" s="444"/>
      <c r="AS41" s="443"/>
      <c r="AT41" s="444"/>
      <c r="AU41" s="444"/>
      <c r="AV41" s="444"/>
      <c r="AW41" s="443"/>
      <c r="AX41" s="444"/>
      <c r="AY41" s="444"/>
      <c r="AZ41" s="444"/>
      <c r="BA41" s="516"/>
      <c r="BB41" s="517"/>
      <c r="BC41" s="518"/>
      <c r="BD41" s="524"/>
      <c r="BE41" s="489"/>
      <c r="BF41" s="489"/>
      <c r="BG41" s="525"/>
      <c r="BH41" s="92"/>
    </row>
    <row r="42" spans="25:60" s="57" customFormat="1" ht="15" customHeight="1">
      <c r="Y42" s="33"/>
      <c r="Z42" s="53"/>
      <c r="AA42" s="492"/>
      <c r="AB42" s="493"/>
      <c r="AC42" s="493"/>
      <c r="AD42" s="493"/>
      <c r="AE42" s="494"/>
      <c r="AF42" s="493"/>
      <c r="AG42" s="493"/>
      <c r="AH42" s="493"/>
      <c r="AI42" s="493"/>
      <c r="AJ42" s="493"/>
      <c r="AK42" s="493"/>
      <c r="AL42" s="493"/>
      <c r="AM42" s="493"/>
      <c r="AN42" s="494"/>
      <c r="AO42" s="438">
        <f>IF(AO39=AF39,4,IF(AO39=AF40,2,0))</f>
        <v>4</v>
      </c>
      <c r="AP42" s="439"/>
      <c r="AQ42" s="439"/>
      <c r="AR42" s="439"/>
      <c r="AS42" s="438" t="str">
        <f>IF(BF129=300,"-",IF(AS39=AF39,2,IF(AS39=AF40,1,0)))</f>
        <v>-</v>
      </c>
      <c r="AT42" s="439"/>
      <c r="AU42" s="439"/>
      <c r="AV42" s="439"/>
      <c r="AW42" s="438" t="str">
        <f>IF(BF129=300,"-",IF(AW24=AU123,"-",IF(AW39=AF39,2,IF(AW39=AF40,1,0))))</f>
        <v>-</v>
      </c>
      <c r="AX42" s="439"/>
      <c r="AY42" s="439"/>
      <c r="AZ42" s="440"/>
      <c r="BA42" s="438"/>
      <c r="BB42" s="439"/>
      <c r="BC42" s="440"/>
      <c r="BD42" s="526"/>
      <c r="BE42" s="527"/>
      <c r="BF42" s="527"/>
      <c r="BG42" s="528"/>
      <c r="BH42" s="92"/>
    </row>
    <row r="43" spans="25:60" s="57" customFormat="1" ht="15" customHeight="1">
      <c r="Y43" s="88"/>
      <c r="Z43" s="53"/>
      <c r="AA43" s="490" t="s">
        <v>132</v>
      </c>
      <c r="AB43" s="447"/>
      <c r="AC43" s="447"/>
      <c r="AD43" s="447"/>
      <c r="AE43" s="448"/>
      <c r="AF43" s="447" t="s">
        <v>258</v>
      </c>
      <c r="AG43" s="447"/>
      <c r="AH43" s="447"/>
      <c r="AI43" s="447"/>
      <c r="AJ43" s="447"/>
      <c r="AK43" s="447"/>
      <c r="AL43" s="447"/>
      <c r="AM43" s="447"/>
      <c r="AN43" s="448"/>
      <c r="AO43" s="455" t="s">
        <v>258</v>
      </c>
      <c r="AP43" s="455"/>
      <c r="AQ43" s="455"/>
      <c r="AR43" s="455"/>
      <c r="AS43" s="455" t="s">
        <v>258</v>
      </c>
      <c r="AT43" s="455"/>
      <c r="AU43" s="455"/>
      <c r="AV43" s="455"/>
      <c r="AW43" s="455" t="s">
        <v>258</v>
      </c>
      <c r="AX43" s="455"/>
      <c r="AY43" s="455"/>
      <c r="AZ43" s="455"/>
      <c r="BA43" s="516">
        <f>ROUND(SUM(AO46:AZ46),2)</f>
        <v>2</v>
      </c>
      <c r="BB43" s="517"/>
      <c r="BC43" s="518"/>
      <c r="BD43" s="529" t="s">
        <v>304</v>
      </c>
      <c r="BE43" s="530"/>
      <c r="BF43" s="530"/>
      <c r="BG43" s="531"/>
      <c r="BH43" s="92"/>
    </row>
    <row r="44" spans="25:60" s="57" customFormat="1" ht="15" customHeight="1">
      <c r="Y44" s="88"/>
      <c r="Z44" s="53"/>
      <c r="AA44" s="491"/>
      <c r="AB44" s="445"/>
      <c r="AC44" s="445"/>
      <c r="AD44" s="445"/>
      <c r="AE44" s="446"/>
      <c r="AF44" s="445"/>
      <c r="AG44" s="445"/>
      <c r="AH44" s="445"/>
      <c r="AI44" s="445"/>
      <c r="AJ44" s="445"/>
      <c r="AK44" s="445"/>
      <c r="AL44" s="445"/>
      <c r="AM44" s="445"/>
      <c r="AN44" s="446"/>
      <c r="AO44" s="456"/>
      <c r="AP44" s="456"/>
      <c r="AQ44" s="456"/>
      <c r="AR44" s="456"/>
      <c r="AS44" s="456"/>
      <c r="AT44" s="456"/>
      <c r="AU44" s="456"/>
      <c r="AV44" s="456"/>
      <c r="AW44" s="456"/>
      <c r="AX44" s="456"/>
      <c r="AY44" s="456"/>
      <c r="AZ44" s="456"/>
      <c r="BA44" s="516"/>
      <c r="BB44" s="517"/>
      <c r="BC44" s="518"/>
      <c r="BD44" s="524"/>
      <c r="BE44" s="489"/>
      <c r="BF44" s="489"/>
      <c r="BG44" s="525"/>
      <c r="BH44" s="92"/>
    </row>
    <row r="45" spans="25:60" s="57" customFormat="1" ht="15" customHeight="1">
      <c r="Y45" s="88"/>
      <c r="Z45" s="53"/>
      <c r="AA45" s="491"/>
      <c r="AB45" s="445"/>
      <c r="AC45" s="445"/>
      <c r="AD45" s="445"/>
      <c r="AE45" s="446"/>
      <c r="AF45" s="445"/>
      <c r="AG45" s="445"/>
      <c r="AH45" s="445"/>
      <c r="AI45" s="445"/>
      <c r="AJ45" s="445"/>
      <c r="AK45" s="445"/>
      <c r="AL45" s="445"/>
      <c r="AM45" s="445"/>
      <c r="AN45" s="446"/>
      <c r="AO45" s="456"/>
      <c r="AP45" s="456"/>
      <c r="AQ45" s="456"/>
      <c r="AR45" s="456"/>
      <c r="AS45" s="456"/>
      <c r="AT45" s="456"/>
      <c r="AU45" s="456"/>
      <c r="AV45" s="456"/>
      <c r="AW45" s="456"/>
      <c r="AX45" s="456"/>
      <c r="AY45" s="456"/>
      <c r="AZ45" s="456"/>
      <c r="BA45" s="516"/>
      <c r="BB45" s="517"/>
      <c r="BC45" s="518"/>
      <c r="BD45" s="524"/>
      <c r="BE45" s="489"/>
      <c r="BF45" s="489"/>
      <c r="BG45" s="525"/>
      <c r="BH45" s="92"/>
    </row>
    <row r="46" spans="25:60" s="57" customFormat="1" ht="15" customHeight="1">
      <c r="Y46" s="33"/>
      <c r="Z46" s="53"/>
      <c r="AA46" s="492"/>
      <c r="AB46" s="493"/>
      <c r="AC46" s="493"/>
      <c r="AD46" s="493"/>
      <c r="AE46" s="494"/>
      <c r="AF46" s="457" t="s">
        <v>43</v>
      </c>
      <c r="AG46" s="457"/>
      <c r="AH46" s="457"/>
      <c r="AI46" s="457"/>
      <c r="AJ46" s="457"/>
      <c r="AK46" s="457"/>
      <c r="AL46" s="457"/>
      <c r="AM46" s="457"/>
      <c r="AN46" s="458"/>
      <c r="AO46" s="438">
        <f>IF(AO43="",0,IF(AO43=AF43,2,0))</f>
        <v>2</v>
      </c>
      <c r="AP46" s="439"/>
      <c r="AQ46" s="439"/>
      <c r="AR46" s="439"/>
      <c r="AS46" s="438" t="str">
        <f>IF(BF129=300,"-",IF(AS43="",0,IF(AS43=AF43,1,0)))</f>
        <v>-</v>
      </c>
      <c r="AT46" s="439"/>
      <c r="AU46" s="439"/>
      <c r="AV46" s="439"/>
      <c r="AW46" s="438" t="str">
        <f>IF(BF129=300,"-",IF(AW24=AU123,"-",IF(AW43="",0,IF(AW43=AF43,1,0))))</f>
        <v>-</v>
      </c>
      <c r="AX46" s="439"/>
      <c r="AY46" s="439"/>
      <c r="AZ46" s="440"/>
      <c r="BA46" s="438"/>
      <c r="BB46" s="439"/>
      <c r="BC46" s="440"/>
      <c r="BD46" s="526"/>
      <c r="BE46" s="527"/>
      <c r="BF46" s="527"/>
      <c r="BG46" s="528"/>
      <c r="BH46" s="92"/>
    </row>
    <row r="47" spans="25:60" s="57" customFormat="1" ht="15" customHeight="1">
      <c r="Y47" s="88"/>
      <c r="Z47" s="53"/>
      <c r="AA47" s="490" t="s">
        <v>341</v>
      </c>
      <c r="AB47" s="447"/>
      <c r="AC47" s="447"/>
      <c r="AD47" s="447"/>
      <c r="AE47" s="448"/>
      <c r="AF47" s="222" t="s">
        <v>316</v>
      </c>
      <c r="AG47" s="627" t="s">
        <v>400</v>
      </c>
      <c r="AH47" s="627"/>
      <c r="AI47" s="627"/>
      <c r="AJ47" s="627"/>
      <c r="AK47" s="627"/>
      <c r="AL47" s="627"/>
      <c r="AM47" s="627"/>
      <c r="AN47" s="628"/>
      <c r="AO47" s="455" t="s">
        <v>401</v>
      </c>
      <c r="AP47" s="455"/>
      <c r="AQ47" s="455"/>
      <c r="AR47" s="455"/>
      <c r="AS47" s="455" t="s">
        <v>366</v>
      </c>
      <c r="AT47" s="455"/>
      <c r="AU47" s="455"/>
      <c r="AV47" s="455"/>
      <c r="AW47" s="455" t="s">
        <v>366</v>
      </c>
      <c r="AX47" s="455"/>
      <c r="AY47" s="455"/>
      <c r="AZ47" s="455"/>
      <c r="BA47" s="516">
        <f>ROUND(SUM(AO51:AZ51),2)</f>
        <v>2</v>
      </c>
      <c r="BB47" s="517"/>
      <c r="BC47" s="518"/>
      <c r="BD47" s="529" t="s">
        <v>304</v>
      </c>
      <c r="BE47" s="530"/>
      <c r="BF47" s="530"/>
      <c r="BG47" s="531"/>
      <c r="BH47" s="92"/>
    </row>
    <row r="48" spans="25:60" s="57" customFormat="1" ht="15" customHeight="1">
      <c r="Y48" s="88"/>
      <c r="Z48" s="53"/>
      <c r="AA48" s="491"/>
      <c r="AB48" s="445"/>
      <c r="AC48" s="445"/>
      <c r="AD48" s="445"/>
      <c r="AE48" s="446"/>
      <c r="AF48" s="221"/>
      <c r="AG48" s="445" t="s">
        <v>313</v>
      </c>
      <c r="AH48" s="445"/>
      <c r="AI48" s="445"/>
      <c r="AJ48" s="445"/>
      <c r="AK48" s="445"/>
      <c r="AL48" s="445"/>
      <c r="AM48" s="445"/>
      <c r="AN48" s="446"/>
      <c r="AO48" s="456"/>
      <c r="AP48" s="456"/>
      <c r="AQ48" s="456"/>
      <c r="AR48" s="456"/>
      <c r="AS48" s="456"/>
      <c r="AT48" s="456"/>
      <c r="AU48" s="456"/>
      <c r="AV48" s="456"/>
      <c r="AW48" s="456"/>
      <c r="AX48" s="456"/>
      <c r="AY48" s="456"/>
      <c r="AZ48" s="456"/>
      <c r="BA48" s="516"/>
      <c r="BB48" s="517"/>
      <c r="BC48" s="518"/>
      <c r="BD48" s="524"/>
      <c r="BE48" s="489"/>
      <c r="BF48" s="489"/>
      <c r="BG48" s="525"/>
      <c r="BH48" s="92"/>
    </row>
    <row r="49" spans="25:69" s="57" customFormat="1" ht="15" customHeight="1">
      <c r="Y49" s="88"/>
      <c r="Z49" s="53"/>
      <c r="AA49" s="491"/>
      <c r="AB49" s="445"/>
      <c r="AC49" s="445"/>
      <c r="AD49" s="445"/>
      <c r="AE49" s="446"/>
      <c r="AF49" s="221" t="s">
        <v>317</v>
      </c>
      <c r="AG49" s="441" t="s">
        <v>397</v>
      </c>
      <c r="AH49" s="441"/>
      <c r="AI49" s="441"/>
      <c r="AJ49" s="441"/>
      <c r="AK49" s="441"/>
      <c r="AL49" s="441"/>
      <c r="AM49" s="441"/>
      <c r="AN49" s="442"/>
      <c r="AO49" s="456"/>
      <c r="AP49" s="456"/>
      <c r="AQ49" s="456"/>
      <c r="AR49" s="456"/>
      <c r="AS49" s="456"/>
      <c r="AT49" s="456"/>
      <c r="AU49" s="456"/>
      <c r="AV49" s="456"/>
      <c r="AW49" s="456"/>
      <c r="AX49" s="456"/>
      <c r="AY49" s="456"/>
      <c r="AZ49" s="456"/>
      <c r="BA49" s="516"/>
      <c r="BB49" s="517"/>
      <c r="BC49" s="518"/>
      <c r="BD49" s="524"/>
      <c r="BE49" s="489"/>
      <c r="BF49" s="489"/>
      <c r="BG49" s="525"/>
      <c r="BH49" s="92"/>
    </row>
    <row r="50" spans="25:69" s="57" customFormat="1" ht="15" customHeight="1">
      <c r="Y50" s="88"/>
      <c r="Z50" s="53"/>
      <c r="AA50" s="491"/>
      <c r="AB50" s="445"/>
      <c r="AC50" s="445"/>
      <c r="AD50" s="445"/>
      <c r="AE50" s="446"/>
      <c r="AF50" s="221"/>
      <c r="AG50" s="445" t="s">
        <v>313</v>
      </c>
      <c r="AH50" s="445"/>
      <c r="AI50" s="445"/>
      <c r="AJ50" s="445"/>
      <c r="AK50" s="445"/>
      <c r="AL50" s="445"/>
      <c r="AM50" s="445"/>
      <c r="AN50" s="446"/>
      <c r="AO50" s="456"/>
      <c r="AP50" s="456"/>
      <c r="AQ50" s="456"/>
      <c r="AR50" s="456"/>
      <c r="AS50" s="456"/>
      <c r="AT50" s="456"/>
      <c r="AU50" s="456"/>
      <c r="AV50" s="456"/>
      <c r="AW50" s="456"/>
      <c r="AX50" s="456"/>
      <c r="AY50" s="456"/>
      <c r="AZ50" s="456"/>
      <c r="BA50" s="516"/>
      <c r="BB50" s="517"/>
      <c r="BC50" s="518"/>
      <c r="BD50" s="524"/>
      <c r="BE50" s="489"/>
      <c r="BF50" s="489"/>
      <c r="BG50" s="525"/>
      <c r="BH50" s="92"/>
    </row>
    <row r="51" spans="25:69" s="57" customFormat="1" ht="15" customHeight="1">
      <c r="Y51" s="88"/>
      <c r="Z51" s="53"/>
      <c r="AA51" s="492"/>
      <c r="AB51" s="493"/>
      <c r="AC51" s="493"/>
      <c r="AD51" s="493"/>
      <c r="AE51" s="494"/>
      <c r="AF51" s="492" t="s">
        <v>134</v>
      </c>
      <c r="AG51" s="493"/>
      <c r="AH51" s="493"/>
      <c r="AI51" s="493"/>
      <c r="AJ51" s="493"/>
      <c r="AK51" s="493"/>
      <c r="AL51" s="493"/>
      <c r="AM51" s="493"/>
      <c r="AN51" s="494"/>
      <c r="AO51" s="438">
        <f>IF(AO47="",0,IF(AO47=BW121,2,IF(AO47="-",0,IF(AO47=BW122,1,0))))</f>
        <v>2</v>
      </c>
      <c r="AP51" s="439"/>
      <c r="AQ51" s="439"/>
      <c r="AR51" s="439"/>
      <c r="AS51" s="438" t="str">
        <f>IF(BF129=300,"-",IF(AS47="",0,IF(AS47="-",0,IF(AS47=BW121,1,IF(AS47=BW122,0.5,0)))))</f>
        <v>-</v>
      </c>
      <c r="AT51" s="439"/>
      <c r="AU51" s="439"/>
      <c r="AV51" s="439"/>
      <c r="AW51" s="438" t="str">
        <f>IF(BF129=300,"-",IF(AW24=AU123,"-",IF(AW47="",0,IF(AW47="-",0,IF(AW47=BW121,1,IF(AW47=BW122,0.5,0))))))</f>
        <v>-</v>
      </c>
      <c r="AX51" s="439"/>
      <c r="AY51" s="439"/>
      <c r="AZ51" s="440"/>
      <c r="BA51" s="438"/>
      <c r="BB51" s="439"/>
      <c r="BC51" s="440"/>
      <c r="BD51" s="526"/>
      <c r="BE51" s="527"/>
      <c r="BF51" s="527"/>
      <c r="BG51" s="528"/>
      <c r="BH51" s="92"/>
    </row>
    <row r="52" spans="25:69" s="57" customFormat="1" ht="15" customHeight="1">
      <c r="Y52" s="88"/>
      <c r="Z52" s="53"/>
      <c r="AA52" s="490" t="s">
        <v>193</v>
      </c>
      <c r="AB52" s="447"/>
      <c r="AC52" s="447"/>
      <c r="AD52" s="447"/>
      <c r="AE52" s="448"/>
      <c r="AF52" s="490" t="s">
        <v>194</v>
      </c>
      <c r="AG52" s="447"/>
      <c r="AH52" s="447"/>
      <c r="AI52" s="447"/>
      <c r="AJ52" s="447"/>
      <c r="AK52" s="447"/>
      <c r="AL52" s="447"/>
      <c r="AM52" s="447"/>
      <c r="AN52" s="448"/>
      <c r="AO52" s="539" t="s">
        <v>198</v>
      </c>
      <c r="AP52" s="540"/>
      <c r="AQ52" s="540"/>
      <c r="AR52" s="541"/>
      <c r="AS52" s="539" t="s">
        <v>198</v>
      </c>
      <c r="AT52" s="540"/>
      <c r="AU52" s="540"/>
      <c r="AV52" s="541"/>
      <c r="AW52" s="539" t="s">
        <v>198</v>
      </c>
      <c r="AX52" s="540"/>
      <c r="AY52" s="540"/>
      <c r="AZ52" s="541"/>
      <c r="BA52" s="521">
        <f>ROUND(SUM(AO55:AZ55),2)</f>
        <v>4</v>
      </c>
      <c r="BB52" s="522"/>
      <c r="BC52" s="523"/>
      <c r="BD52" s="529" t="s">
        <v>304</v>
      </c>
      <c r="BE52" s="530"/>
      <c r="BF52" s="530"/>
      <c r="BG52" s="531"/>
      <c r="BH52" s="92"/>
    </row>
    <row r="53" spans="25:69" s="57" customFormat="1" ht="15" customHeight="1">
      <c r="Y53" s="88"/>
      <c r="Z53" s="53"/>
      <c r="AA53" s="491"/>
      <c r="AB53" s="445"/>
      <c r="AC53" s="445"/>
      <c r="AD53" s="445"/>
      <c r="AE53" s="446"/>
      <c r="AF53" s="491" t="s">
        <v>195</v>
      </c>
      <c r="AG53" s="445"/>
      <c r="AH53" s="445"/>
      <c r="AI53" s="445"/>
      <c r="AJ53" s="445"/>
      <c r="AK53" s="445"/>
      <c r="AL53" s="445"/>
      <c r="AM53" s="445"/>
      <c r="AN53" s="446"/>
      <c r="AO53" s="542"/>
      <c r="AP53" s="543"/>
      <c r="AQ53" s="543"/>
      <c r="AR53" s="544"/>
      <c r="AS53" s="542"/>
      <c r="AT53" s="543"/>
      <c r="AU53" s="543"/>
      <c r="AV53" s="544"/>
      <c r="AW53" s="542"/>
      <c r="AX53" s="543"/>
      <c r="AY53" s="543"/>
      <c r="AZ53" s="544"/>
      <c r="BA53" s="516"/>
      <c r="BB53" s="517"/>
      <c r="BC53" s="518"/>
      <c r="BD53" s="524"/>
      <c r="BE53" s="489"/>
      <c r="BF53" s="489"/>
      <c r="BG53" s="525"/>
      <c r="BH53" s="92"/>
    </row>
    <row r="54" spans="25:69" s="57" customFormat="1" ht="15" customHeight="1">
      <c r="Y54" s="88"/>
      <c r="Z54" s="53"/>
      <c r="AA54" s="491"/>
      <c r="AB54" s="445"/>
      <c r="AC54" s="445"/>
      <c r="AD54" s="445"/>
      <c r="AE54" s="446"/>
      <c r="AF54" s="491" t="s">
        <v>196</v>
      </c>
      <c r="AG54" s="445"/>
      <c r="AH54" s="445"/>
      <c r="AI54" s="445"/>
      <c r="AJ54" s="445"/>
      <c r="AK54" s="445"/>
      <c r="AL54" s="445"/>
      <c r="AM54" s="445"/>
      <c r="AN54" s="446"/>
      <c r="AO54" s="542"/>
      <c r="AP54" s="543"/>
      <c r="AQ54" s="543"/>
      <c r="AR54" s="544"/>
      <c r="AS54" s="542"/>
      <c r="AT54" s="543"/>
      <c r="AU54" s="543"/>
      <c r="AV54" s="544"/>
      <c r="AW54" s="542"/>
      <c r="AX54" s="543"/>
      <c r="AY54" s="543"/>
      <c r="AZ54" s="544"/>
      <c r="BA54" s="516"/>
      <c r="BB54" s="517"/>
      <c r="BC54" s="518"/>
      <c r="BD54" s="524"/>
      <c r="BE54" s="489"/>
      <c r="BF54" s="489"/>
      <c r="BG54" s="525"/>
      <c r="BH54" s="92"/>
    </row>
    <row r="55" spans="25:69" s="57" customFormat="1" ht="15" customHeight="1" thickBot="1">
      <c r="Y55" s="88"/>
      <c r="Z55" s="53"/>
      <c r="AA55" s="613"/>
      <c r="AB55" s="614"/>
      <c r="AC55" s="614"/>
      <c r="AD55" s="614"/>
      <c r="AE55" s="615"/>
      <c r="AF55" s="491" t="s">
        <v>197</v>
      </c>
      <c r="AG55" s="445"/>
      <c r="AH55" s="445"/>
      <c r="AI55" s="445"/>
      <c r="AJ55" s="445"/>
      <c r="AK55" s="445"/>
      <c r="AL55" s="445"/>
      <c r="AM55" s="445"/>
      <c r="AN55" s="446"/>
      <c r="AO55" s="516">
        <f>IF(BF129=300,BM130,BM129)</f>
        <v>4</v>
      </c>
      <c r="AP55" s="517"/>
      <c r="AQ55" s="517"/>
      <c r="AR55" s="518"/>
      <c r="AS55" s="516" t="str">
        <f>IF(BF129=300,"-",IF(AS52="",0,IF(AS52=CD121,4,IF(AS52=CD122,2,IF(AS52=CD123,0,0)))))</f>
        <v>-</v>
      </c>
      <c r="AT55" s="517"/>
      <c r="AU55" s="517"/>
      <c r="AV55" s="518"/>
      <c r="AW55" s="516" t="str">
        <f>IF(BF129=300,"-",IF(AW24=AU123,"-",IF(AW52="",0,IF(AW52=CD121,2,IF(AW52=CD122,2,IF(AW52=CD123,1,0))))))</f>
        <v>-</v>
      </c>
      <c r="AX55" s="517"/>
      <c r="AY55" s="517"/>
      <c r="AZ55" s="518"/>
      <c r="BA55" s="516"/>
      <c r="BB55" s="517"/>
      <c r="BC55" s="518"/>
      <c r="BD55" s="526"/>
      <c r="BE55" s="527"/>
      <c r="BF55" s="527"/>
      <c r="BG55" s="528"/>
      <c r="BH55" s="92"/>
    </row>
    <row r="56" spans="25:69" s="55" customFormat="1" ht="15" customHeight="1" thickBot="1">
      <c r="Y56" s="88"/>
      <c r="Z56" s="53"/>
      <c r="AA56" s="609" t="s">
        <v>201</v>
      </c>
      <c r="AB56" s="610"/>
      <c r="AC56" s="610"/>
      <c r="AD56" s="610"/>
      <c r="AE56" s="610"/>
      <c r="AF56" s="610"/>
      <c r="AG56" s="610"/>
      <c r="AH56" s="610"/>
      <c r="AI56" s="610"/>
      <c r="AJ56" s="610"/>
      <c r="AK56" s="610"/>
      <c r="AL56" s="610"/>
      <c r="AM56" s="610"/>
      <c r="AN56" s="611"/>
      <c r="AO56" s="612">
        <f>AO38+AO42+AO46+AO51+AO55</f>
        <v>16</v>
      </c>
      <c r="AP56" s="537"/>
      <c r="AQ56" s="537"/>
      <c r="AR56" s="537"/>
      <c r="AS56" s="537" t="str">
        <f>IF(BF129=300,"-",AS38+AS42+AS46+AS51+AS55)</f>
        <v>-</v>
      </c>
      <c r="AT56" s="537"/>
      <c r="AU56" s="537"/>
      <c r="AV56" s="537"/>
      <c r="AW56" s="537" t="str">
        <f>IF(BF129=300,"-",IF(AW24=AU123,"-",(AW38+AW42+AW46+AW51+AW55)))</f>
        <v>-</v>
      </c>
      <c r="AX56" s="537"/>
      <c r="AY56" s="537"/>
      <c r="AZ56" s="538"/>
      <c r="BA56" s="594">
        <f>BA26+BA39+BA43+BA47+BA52</f>
        <v>16</v>
      </c>
      <c r="BB56" s="595"/>
      <c r="BC56" s="596"/>
      <c r="BD56" s="46"/>
      <c r="BE56" s="46"/>
      <c r="BF56" s="46"/>
      <c r="BG56" s="46"/>
      <c r="BH56" s="92"/>
    </row>
    <row r="57" spans="25:69" s="55" customFormat="1" ht="15" customHeight="1" thickBot="1">
      <c r="Y57" s="88"/>
      <c r="Z57" s="53"/>
      <c r="AA57" s="597" t="s">
        <v>202</v>
      </c>
      <c r="AB57" s="598"/>
      <c r="AC57" s="598"/>
      <c r="AD57" s="598"/>
      <c r="AE57" s="598"/>
      <c r="AF57" s="598"/>
      <c r="AG57" s="598"/>
      <c r="AH57" s="598"/>
      <c r="AI57" s="598"/>
      <c r="AJ57" s="598"/>
      <c r="AK57" s="598"/>
      <c r="AL57" s="598"/>
      <c r="AM57" s="598"/>
      <c r="AN57" s="598"/>
      <c r="AO57" s="177"/>
      <c r="AP57" s="177"/>
      <c r="AQ57" s="177"/>
      <c r="AR57" s="177"/>
      <c r="AS57" s="177"/>
      <c r="AT57" s="177"/>
      <c r="AU57" s="177"/>
      <c r="AV57" s="177"/>
      <c r="AW57" s="177"/>
      <c r="AX57" s="177"/>
      <c r="AY57" s="177"/>
      <c r="AZ57" s="178"/>
      <c r="BA57" s="599">
        <f>IF(AW121=0,ROUND(BA56*36/32,1),ROUND((BA56*28/24),1))</f>
        <v>18</v>
      </c>
      <c r="BB57" s="600"/>
      <c r="BC57" s="601"/>
      <c r="BD57" s="46"/>
      <c r="BE57" s="46"/>
      <c r="BF57" s="46"/>
      <c r="BG57" s="46"/>
      <c r="BH57" s="92"/>
    </row>
    <row r="58" spans="25:69" s="55" customFormat="1" ht="15" customHeight="1">
      <c r="Y58" s="88"/>
      <c r="Z58" s="53"/>
      <c r="AA58" s="232"/>
      <c r="AB58" s="232"/>
      <c r="AC58" s="232"/>
      <c r="AD58" s="232"/>
      <c r="AE58" s="232"/>
      <c r="AF58" s="232"/>
      <c r="AG58" s="232"/>
      <c r="AH58" s="232"/>
      <c r="AI58" s="232"/>
      <c r="AJ58" s="232"/>
      <c r="AK58" s="232"/>
      <c r="AL58" s="232"/>
      <c r="AM58" s="232"/>
      <c r="AN58" s="232"/>
      <c r="AO58" s="233"/>
      <c r="AP58" s="233"/>
      <c r="AQ58" s="233"/>
      <c r="AR58" s="233"/>
      <c r="AS58" s="233"/>
      <c r="AT58" s="233"/>
      <c r="AU58" s="233"/>
      <c r="AV58" s="233"/>
      <c r="AW58" s="233"/>
      <c r="AX58" s="233"/>
      <c r="AY58" s="233"/>
      <c r="AZ58" s="233"/>
      <c r="BA58" s="234"/>
      <c r="BB58" s="234"/>
      <c r="BC58" s="234"/>
      <c r="BD58" s="231"/>
      <c r="BE58" s="231"/>
      <c r="BF58" s="231"/>
      <c r="BG58" s="231"/>
      <c r="BH58" s="92"/>
    </row>
    <row r="59" spans="25:69" s="55" customFormat="1" ht="15" customHeight="1">
      <c r="Y59" s="238"/>
      <c r="Z59" s="179"/>
      <c r="AA59" s="180"/>
      <c r="AB59" s="180"/>
      <c r="AC59" s="180"/>
      <c r="AD59" s="180"/>
      <c r="AE59" s="180"/>
      <c r="AF59" s="180"/>
      <c r="AG59" s="180"/>
      <c r="AH59" s="180"/>
      <c r="AI59" s="180"/>
      <c r="AJ59" s="180"/>
      <c r="AK59" s="180"/>
      <c r="AL59" s="180"/>
      <c r="AM59" s="180"/>
      <c r="AN59" s="180"/>
      <c r="AO59" s="180"/>
      <c r="AP59" s="180"/>
      <c r="AQ59" s="180"/>
      <c r="AR59" s="180"/>
      <c r="AS59" s="180"/>
      <c r="AT59" s="180"/>
      <c r="AU59" s="235"/>
      <c r="AV59" s="235"/>
      <c r="AW59" s="235"/>
      <c r="AX59" s="180"/>
      <c r="AY59" s="180"/>
      <c r="AZ59" s="180"/>
      <c r="BA59" s="180"/>
      <c r="BB59" s="180"/>
      <c r="BC59" s="180"/>
      <c r="BD59" s="180"/>
      <c r="BE59" s="180"/>
      <c r="BF59" s="180"/>
      <c r="BG59" s="180"/>
      <c r="BH59" s="239"/>
      <c r="BM59" s="38"/>
      <c r="BN59" s="38"/>
      <c r="BO59" s="38"/>
      <c r="BP59" s="38"/>
      <c r="BQ59" s="38"/>
    </row>
    <row r="60" spans="25:69" s="57" customFormat="1" ht="15" customHeight="1">
      <c r="Y60" s="212"/>
      <c r="Z60" s="213"/>
      <c r="AA60" s="214" t="s">
        <v>207</v>
      </c>
      <c r="AB60" s="213"/>
      <c r="AC60" s="215"/>
      <c r="AD60" s="215"/>
      <c r="AE60" s="215"/>
      <c r="AF60" s="215"/>
      <c r="AG60" s="215"/>
      <c r="AH60" s="215"/>
      <c r="AI60" s="215"/>
      <c r="AJ60" s="215"/>
      <c r="AK60" s="215"/>
      <c r="AL60" s="215"/>
      <c r="AM60" s="215"/>
      <c r="AN60" s="215"/>
      <c r="AO60" s="215"/>
      <c r="AP60" s="215"/>
      <c r="AQ60" s="215"/>
      <c r="AR60" s="215"/>
      <c r="AS60" s="215"/>
      <c r="AT60" s="215"/>
      <c r="AU60" s="215"/>
      <c r="AV60" s="215"/>
      <c r="AW60" s="215"/>
      <c r="AX60" s="215"/>
      <c r="AY60" s="215"/>
      <c r="AZ60" s="215"/>
      <c r="BA60" s="215"/>
      <c r="BB60" s="215"/>
      <c r="BC60" s="216"/>
      <c r="BD60" s="216"/>
      <c r="BE60" s="216"/>
      <c r="BF60" s="217"/>
      <c r="BG60" s="218"/>
      <c r="BH60" s="219"/>
    </row>
    <row r="61" spans="25:69" s="57" customFormat="1" ht="15" customHeight="1">
      <c r="Y61" s="100"/>
      <c r="Z61" s="58"/>
      <c r="AA61" s="602" t="s">
        <v>171</v>
      </c>
      <c r="AB61" s="602"/>
      <c r="AC61" s="602"/>
      <c r="AD61" s="602"/>
      <c r="AE61" s="602"/>
      <c r="AF61" s="603" t="s">
        <v>234</v>
      </c>
      <c r="AG61" s="604"/>
      <c r="AH61" s="604"/>
      <c r="AI61" s="604"/>
      <c r="AJ61" s="604"/>
      <c r="AK61" s="604"/>
      <c r="AL61" s="604"/>
      <c r="AM61" s="604"/>
      <c r="AN61" s="604"/>
      <c r="AO61" s="604"/>
      <c r="AP61" s="604"/>
      <c r="AQ61" s="604"/>
      <c r="AR61" s="604"/>
      <c r="AS61" s="604"/>
      <c r="AT61" s="604"/>
      <c r="AU61" s="604"/>
      <c r="AV61" s="604"/>
      <c r="AW61" s="605"/>
      <c r="AX61" s="606" t="s">
        <v>150</v>
      </c>
      <c r="AY61" s="606"/>
      <c r="AZ61" s="606"/>
      <c r="BA61" s="606"/>
      <c r="BB61" s="607"/>
      <c r="BC61" s="608" t="s">
        <v>176</v>
      </c>
      <c r="BD61" s="608"/>
      <c r="BE61" s="608"/>
      <c r="BF61" s="608"/>
      <c r="BG61" s="608"/>
      <c r="BH61" s="92"/>
    </row>
    <row r="62" spans="25:69" s="57" customFormat="1" ht="15" customHeight="1">
      <c r="Y62" s="101"/>
      <c r="Z62" s="58"/>
      <c r="AA62" s="547" t="s">
        <v>206</v>
      </c>
      <c r="AB62" s="548"/>
      <c r="AC62" s="548"/>
      <c r="AD62" s="548"/>
      <c r="AE62" s="549"/>
      <c r="AF62" s="545" t="s">
        <v>303</v>
      </c>
      <c r="AG62" s="546"/>
      <c r="AH62" s="546"/>
      <c r="AI62" s="546"/>
      <c r="AJ62" s="546"/>
      <c r="AK62" s="546"/>
      <c r="AL62" s="546"/>
      <c r="AM62" s="546"/>
      <c r="AN62" s="546"/>
      <c r="AO62" s="546"/>
      <c r="AP62" s="546"/>
      <c r="AQ62" s="546"/>
      <c r="AR62" s="546"/>
      <c r="AS62" s="546"/>
      <c r="AT62" s="546"/>
      <c r="AU62" s="546"/>
      <c r="AV62" s="546"/>
      <c r="AW62" s="546"/>
      <c r="AX62" s="572"/>
      <c r="AY62" s="573"/>
      <c r="AZ62" s="573"/>
      <c r="BA62" s="573"/>
      <c r="BB62" s="574"/>
      <c r="BC62" s="530" t="s">
        <v>322</v>
      </c>
      <c r="BD62" s="530"/>
      <c r="BE62" s="530"/>
      <c r="BF62" s="530"/>
      <c r="BG62" s="531"/>
      <c r="BH62" s="92"/>
      <c r="BI62" s="5"/>
    </row>
    <row r="63" spans="25:69" s="52" customFormat="1" ht="15" customHeight="1">
      <c r="Y63" s="103"/>
      <c r="Z63" s="43"/>
      <c r="AA63" s="550"/>
      <c r="AB63" s="551"/>
      <c r="AC63" s="551"/>
      <c r="AD63" s="551"/>
      <c r="AE63" s="552"/>
      <c r="AF63" s="578" t="s">
        <v>309</v>
      </c>
      <c r="AG63" s="579"/>
      <c r="AH63" s="579"/>
      <c r="AI63" s="579"/>
      <c r="AJ63" s="579"/>
      <c r="AK63" s="579"/>
      <c r="AL63" s="579"/>
      <c r="AM63" s="579"/>
      <c r="AN63" s="579"/>
      <c r="AO63" s="579"/>
      <c r="AP63" s="579"/>
      <c r="AQ63" s="579"/>
      <c r="AR63" s="579"/>
      <c r="AS63" s="579"/>
      <c r="AT63" s="579"/>
      <c r="AU63" s="579"/>
      <c r="AV63" s="579"/>
      <c r="AW63" s="579"/>
      <c r="AX63" s="575"/>
      <c r="AY63" s="576"/>
      <c r="AZ63" s="576"/>
      <c r="BA63" s="576"/>
      <c r="BB63" s="577"/>
      <c r="BC63" s="489"/>
      <c r="BD63" s="489"/>
      <c r="BE63" s="489"/>
      <c r="BF63" s="489"/>
      <c r="BG63" s="525"/>
      <c r="BH63" s="104"/>
      <c r="BI63" s="50"/>
      <c r="BK63" s="38"/>
      <c r="BL63" s="38"/>
      <c r="BM63" s="38"/>
      <c r="BN63" s="38"/>
      <c r="BO63" s="38"/>
      <c r="BP63" s="38"/>
      <c r="BQ63" s="38"/>
    </row>
    <row r="64" spans="25:69" s="52" customFormat="1" ht="15" customHeight="1">
      <c r="Y64" s="103"/>
      <c r="Z64" s="43"/>
      <c r="AA64" s="550"/>
      <c r="AB64" s="551"/>
      <c r="AC64" s="551"/>
      <c r="AD64" s="551"/>
      <c r="AE64" s="552"/>
      <c r="AF64" s="578" t="s">
        <v>389</v>
      </c>
      <c r="AG64" s="579"/>
      <c r="AH64" s="579"/>
      <c r="AI64" s="579"/>
      <c r="AJ64" s="579"/>
      <c r="AK64" s="579"/>
      <c r="AL64" s="579"/>
      <c r="AM64" s="579"/>
      <c r="AN64" s="579"/>
      <c r="AO64" s="579"/>
      <c r="AP64" s="579"/>
      <c r="AQ64" s="579"/>
      <c r="AR64" s="579"/>
      <c r="AS64" s="579"/>
      <c r="AT64" s="579"/>
      <c r="AU64" s="579"/>
      <c r="AV64" s="579"/>
      <c r="AW64" s="579"/>
      <c r="AX64" s="575"/>
      <c r="AY64" s="576"/>
      <c r="AZ64" s="576"/>
      <c r="BA64" s="576"/>
      <c r="BB64" s="577"/>
      <c r="BC64" s="489"/>
      <c r="BD64" s="489"/>
      <c r="BE64" s="489"/>
      <c r="BF64" s="489"/>
      <c r="BG64" s="525"/>
      <c r="BH64" s="104"/>
      <c r="BI64" s="50"/>
      <c r="BK64" s="38"/>
      <c r="BL64" s="38"/>
      <c r="BM64" s="38"/>
      <c r="BN64" s="38"/>
      <c r="BO64" s="38"/>
      <c r="BP64" s="38"/>
      <c r="BQ64" s="38"/>
    </row>
    <row r="65" spans="25:69" s="52" customFormat="1" ht="15" customHeight="1">
      <c r="Y65" s="103"/>
      <c r="Z65" s="43"/>
      <c r="AA65" s="550"/>
      <c r="AB65" s="551"/>
      <c r="AC65" s="551"/>
      <c r="AD65" s="551"/>
      <c r="AE65" s="552"/>
      <c r="AF65" s="578" t="s">
        <v>390</v>
      </c>
      <c r="AG65" s="579"/>
      <c r="AH65" s="579"/>
      <c r="AI65" s="579"/>
      <c r="AJ65" s="579"/>
      <c r="AK65" s="579"/>
      <c r="AL65" s="579"/>
      <c r="AM65" s="579"/>
      <c r="AN65" s="579"/>
      <c r="AO65" s="579"/>
      <c r="AP65" s="579"/>
      <c r="AQ65" s="579"/>
      <c r="AR65" s="579"/>
      <c r="AS65" s="579"/>
      <c r="AT65" s="579"/>
      <c r="AU65" s="579"/>
      <c r="AV65" s="579"/>
      <c r="AW65" s="579"/>
      <c r="AX65" s="575"/>
      <c r="AY65" s="576"/>
      <c r="AZ65" s="576"/>
      <c r="BA65" s="576"/>
      <c r="BB65" s="577"/>
      <c r="BC65" s="489"/>
      <c r="BD65" s="489"/>
      <c r="BE65" s="489"/>
      <c r="BF65" s="489"/>
      <c r="BG65" s="525"/>
      <c r="BH65" s="104"/>
      <c r="BI65" s="50"/>
      <c r="BK65" s="38"/>
      <c r="BL65" s="38"/>
      <c r="BM65" s="38"/>
      <c r="BN65" s="38"/>
      <c r="BO65" s="38"/>
      <c r="BP65" s="38"/>
      <c r="BQ65" s="38"/>
    </row>
    <row r="66" spans="25:69" s="57" customFormat="1" ht="15" customHeight="1">
      <c r="Y66" s="101"/>
      <c r="Z66" s="58"/>
      <c r="AA66" s="553"/>
      <c r="AB66" s="554"/>
      <c r="AC66" s="554"/>
      <c r="AD66" s="554"/>
      <c r="AE66" s="555"/>
      <c r="AF66" s="580"/>
      <c r="AG66" s="581"/>
      <c r="AH66" s="581"/>
      <c r="AI66" s="581"/>
      <c r="AJ66" s="581"/>
      <c r="AK66" s="581"/>
      <c r="AL66" s="581"/>
      <c r="AM66" s="581"/>
      <c r="AN66" s="581"/>
      <c r="AO66" s="581"/>
      <c r="AP66" s="581"/>
      <c r="AQ66" s="581"/>
      <c r="AR66" s="581"/>
      <c r="AS66" s="581"/>
      <c r="AT66" s="581"/>
      <c r="AU66" s="581"/>
      <c r="AV66" s="581"/>
      <c r="AW66" s="582"/>
      <c r="AX66" s="565" t="s">
        <v>321</v>
      </c>
      <c r="AY66" s="566"/>
      <c r="AZ66" s="566"/>
      <c r="BA66" s="566"/>
      <c r="BB66" s="567"/>
      <c r="BC66" s="526"/>
      <c r="BD66" s="527"/>
      <c r="BE66" s="527"/>
      <c r="BF66" s="527"/>
      <c r="BG66" s="528"/>
      <c r="BH66" s="92"/>
      <c r="BI66" s="5"/>
    </row>
    <row r="67" spans="25:69" s="57" customFormat="1" ht="15" customHeight="1">
      <c r="Y67" s="101"/>
      <c r="Z67" s="58"/>
      <c r="AA67" s="490" t="s">
        <v>342</v>
      </c>
      <c r="AB67" s="447"/>
      <c r="AC67" s="447"/>
      <c r="AD67" s="447"/>
      <c r="AE67" s="448"/>
      <c r="AF67" s="545" t="s">
        <v>343</v>
      </c>
      <c r="AG67" s="546"/>
      <c r="AH67" s="546"/>
      <c r="AI67" s="546"/>
      <c r="AJ67" s="546"/>
      <c r="AK67" s="546"/>
      <c r="AL67" s="546"/>
      <c r="AM67" s="546"/>
      <c r="AN67" s="546"/>
      <c r="AO67" s="546"/>
      <c r="AP67" s="546"/>
      <c r="AQ67" s="546"/>
      <c r="AR67" s="546"/>
      <c r="AS67" s="546"/>
      <c r="AT67" s="546"/>
      <c r="AU67" s="546"/>
      <c r="AV67" s="546"/>
      <c r="AW67" s="546"/>
      <c r="AX67" s="556"/>
      <c r="AY67" s="557"/>
      <c r="AZ67" s="557"/>
      <c r="BA67" s="557"/>
      <c r="BB67" s="558"/>
      <c r="BC67" s="618" t="s">
        <v>322</v>
      </c>
      <c r="BD67" s="619"/>
      <c r="BE67" s="619"/>
      <c r="BF67" s="619"/>
      <c r="BG67" s="620"/>
      <c r="BH67" s="92"/>
      <c r="BI67" s="5"/>
    </row>
    <row r="68" spans="25:69" s="57" customFormat="1" ht="15" customHeight="1">
      <c r="Y68" s="101"/>
      <c r="Z68" s="58"/>
      <c r="AA68" s="491"/>
      <c r="AB68" s="445"/>
      <c r="AC68" s="445"/>
      <c r="AD68" s="445"/>
      <c r="AE68" s="446"/>
      <c r="AF68" s="586" t="s">
        <v>391</v>
      </c>
      <c r="AG68" s="457"/>
      <c r="AH68" s="457"/>
      <c r="AI68" s="457"/>
      <c r="AJ68" s="457"/>
      <c r="AK68" s="457"/>
      <c r="AL68" s="457"/>
      <c r="AM68" s="457"/>
      <c r="AN68" s="457"/>
      <c r="AO68" s="457"/>
      <c r="AP68" s="457"/>
      <c r="AQ68" s="457"/>
      <c r="AR68" s="457"/>
      <c r="AS68" s="457"/>
      <c r="AT68" s="457"/>
      <c r="AU68" s="457"/>
      <c r="AV68" s="457"/>
      <c r="AW68" s="457"/>
      <c r="AX68" s="559"/>
      <c r="AY68" s="560"/>
      <c r="AZ68" s="560"/>
      <c r="BA68" s="560"/>
      <c r="BB68" s="561"/>
      <c r="BC68" s="621"/>
      <c r="BD68" s="622"/>
      <c r="BE68" s="622"/>
      <c r="BF68" s="622"/>
      <c r="BG68" s="623"/>
      <c r="BH68" s="92"/>
      <c r="BI68" s="5"/>
    </row>
    <row r="69" spans="25:69" s="52" customFormat="1" ht="15" customHeight="1">
      <c r="Y69" s="103"/>
      <c r="Z69" s="43"/>
      <c r="AA69" s="491"/>
      <c r="AB69" s="445"/>
      <c r="AC69" s="445"/>
      <c r="AD69" s="445"/>
      <c r="AE69" s="446"/>
      <c r="AF69" s="586" t="s">
        <v>392</v>
      </c>
      <c r="AG69" s="457"/>
      <c r="AH69" s="457"/>
      <c r="AI69" s="457"/>
      <c r="AJ69" s="457"/>
      <c r="AK69" s="457"/>
      <c r="AL69" s="457"/>
      <c r="AM69" s="457"/>
      <c r="AN69" s="457"/>
      <c r="AO69" s="457"/>
      <c r="AP69" s="457"/>
      <c r="AQ69" s="457"/>
      <c r="AR69" s="457"/>
      <c r="AS69" s="457"/>
      <c r="AT69" s="457"/>
      <c r="AU69" s="457"/>
      <c r="AV69" s="457"/>
      <c r="AW69" s="457"/>
      <c r="AX69" s="559"/>
      <c r="AY69" s="560"/>
      <c r="AZ69" s="560"/>
      <c r="BA69" s="560"/>
      <c r="BB69" s="561"/>
      <c r="BC69" s="621"/>
      <c r="BD69" s="622"/>
      <c r="BE69" s="622"/>
      <c r="BF69" s="622"/>
      <c r="BG69" s="623"/>
      <c r="BH69" s="268"/>
      <c r="BI69" s="50"/>
      <c r="BK69" s="38"/>
      <c r="BL69" s="38"/>
      <c r="BM69" s="38"/>
      <c r="BN69" s="38"/>
      <c r="BO69" s="38"/>
      <c r="BP69" s="38"/>
      <c r="BQ69" s="38"/>
    </row>
    <row r="70" spans="25:69" s="52" customFormat="1" ht="15" customHeight="1">
      <c r="Y70" s="103"/>
      <c r="Z70" s="43"/>
      <c r="AA70" s="491"/>
      <c r="AB70" s="445"/>
      <c r="AC70" s="445"/>
      <c r="AD70" s="445"/>
      <c r="AE70" s="446"/>
      <c r="AF70" s="586" t="s">
        <v>393</v>
      </c>
      <c r="AG70" s="457"/>
      <c r="AH70" s="457"/>
      <c r="AI70" s="457"/>
      <c r="AJ70" s="457"/>
      <c r="AK70" s="457"/>
      <c r="AL70" s="457"/>
      <c r="AM70" s="457"/>
      <c r="AN70" s="457"/>
      <c r="AO70" s="457"/>
      <c r="AP70" s="457"/>
      <c r="AQ70" s="457"/>
      <c r="AR70" s="457"/>
      <c r="AS70" s="457"/>
      <c r="AT70" s="457"/>
      <c r="AU70" s="457"/>
      <c r="AV70" s="457"/>
      <c r="AW70" s="457"/>
      <c r="AX70" s="559"/>
      <c r="AY70" s="560"/>
      <c r="AZ70" s="560"/>
      <c r="BA70" s="560"/>
      <c r="BB70" s="561"/>
      <c r="BC70" s="621"/>
      <c r="BD70" s="622"/>
      <c r="BE70" s="622"/>
      <c r="BF70" s="622"/>
      <c r="BG70" s="623"/>
      <c r="BH70" s="268"/>
      <c r="BI70" s="50"/>
      <c r="BK70" s="38"/>
      <c r="BL70" s="38"/>
      <c r="BM70" s="38"/>
      <c r="BN70" s="38"/>
      <c r="BO70" s="38"/>
      <c r="BP70" s="38"/>
      <c r="BQ70" s="38"/>
    </row>
    <row r="71" spans="25:69" s="57" customFormat="1" ht="15" customHeight="1">
      <c r="Y71" s="101"/>
      <c r="Z71" s="58"/>
      <c r="AA71" s="491"/>
      <c r="AB71" s="445"/>
      <c r="AC71" s="445"/>
      <c r="AD71" s="445"/>
      <c r="AE71" s="446"/>
      <c r="AF71" s="586" t="s">
        <v>394</v>
      </c>
      <c r="AG71" s="457"/>
      <c r="AH71" s="457"/>
      <c r="AI71" s="457"/>
      <c r="AJ71" s="457"/>
      <c r="AK71" s="457"/>
      <c r="AL71" s="457"/>
      <c r="AM71" s="457"/>
      <c r="AN71" s="457"/>
      <c r="AO71" s="457"/>
      <c r="AP71" s="457"/>
      <c r="AQ71" s="457"/>
      <c r="AR71" s="457"/>
      <c r="AS71" s="457"/>
      <c r="AT71" s="457"/>
      <c r="AU71" s="457"/>
      <c r="AV71" s="457"/>
      <c r="AW71" s="457"/>
      <c r="AX71" s="562"/>
      <c r="AY71" s="563"/>
      <c r="AZ71" s="563"/>
      <c r="BA71" s="563"/>
      <c r="BB71" s="564"/>
      <c r="BC71" s="621"/>
      <c r="BD71" s="622"/>
      <c r="BE71" s="622"/>
      <c r="BF71" s="622"/>
      <c r="BG71" s="623"/>
      <c r="BH71" s="92"/>
      <c r="BI71" s="5"/>
    </row>
    <row r="72" spans="25:69" s="57" customFormat="1" ht="15" customHeight="1">
      <c r="Y72" s="101"/>
      <c r="Z72" s="58"/>
      <c r="AA72" s="492"/>
      <c r="AB72" s="493"/>
      <c r="AC72" s="493"/>
      <c r="AD72" s="493"/>
      <c r="AE72" s="494"/>
      <c r="AF72" s="263"/>
      <c r="AG72" s="264"/>
      <c r="AH72" s="264"/>
      <c r="AI72" s="264"/>
      <c r="AJ72" s="264"/>
      <c r="AK72" s="264"/>
      <c r="AL72" s="264"/>
      <c r="AM72" s="264"/>
      <c r="AN72" s="264"/>
      <c r="AO72" s="264"/>
      <c r="AP72" s="264"/>
      <c r="AQ72" s="264"/>
      <c r="AR72" s="264"/>
      <c r="AS72" s="264"/>
      <c r="AT72" s="264"/>
      <c r="AU72" s="264"/>
      <c r="AV72" s="264"/>
      <c r="AW72" s="265"/>
      <c r="AX72" s="565" t="s">
        <v>209</v>
      </c>
      <c r="AY72" s="566"/>
      <c r="AZ72" s="566"/>
      <c r="BA72" s="566"/>
      <c r="BB72" s="566"/>
      <c r="BC72" s="624"/>
      <c r="BD72" s="625"/>
      <c r="BE72" s="625"/>
      <c r="BF72" s="625"/>
      <c r="BG72" s="626"/>
      <c r="BH72" s="92"/>
      <c r="BI72" s="5"/>
    </row>
    <row r="73" spans="25:69" s="55" customFormat="1" ht="15" customHeight="1">
      <c r="Y73" s="101"/>
      <c r="Z73" s="58"/>
      <c r="AA73" s="585" t="s">
        <v>203</v>
      </c>
      <c r="AB73" s="497"/>
      <c r="AC73" s="497"/>
      <c r="AD73" s="497"/>
      <c r="AE73" s="498"/>
      <c r="AF73" s="534" t="s">
        <v>204</v>
      </c>
      <c r="AG73" s="535"/>
      <c r="AH73" s="535"/>
      <c r="AI73" s="535"/>
      <c r="AJ73" s="535"/>
      <c r="AK73" s="535"/>
      <c r="AL73" s="535"/>
      <c r="AM73" s="535"/>
      <c r="AN73" s="535"/>
      <c r="AO73" s="535"/>
      <c r="AP73" s="535"/>
      <c r="AQ73" s="535"/>
      <c r="AR73" s="535"/>
      <c r="AS73" s="535"/>
      <c r="AT73" s="535"/>
      <c r="AU73" s="535"/>
      <c r="AV73" s="535"/>
      <c r="AW73" s="536"/>
      <c r="AX73" s="556"/>
      <c r="AY73" s="557"/>
      <c r="AZ73" s="557"/>
      <c r="BA73" s="557"/>
      <c r="BB73" s="558"/>
      <c r="BC73" s="529" t="s">
        <v>322</v>
      </c>
      <c r="BD73" s="530"/>
      <c r="BE73" s="530"/>
      <c r="BF73" s="530"/>
      <c r="BG73" s="531"/>
      <c r="BH73" s="92"/>
      <c r="BI73" s="56"/>
    </row>
    <row r="74" spans="25:69" s="55" customFormat="1" ht="15" customHeight="1">
      <c r="Y74" s="101"/>
      <c r="Z74" s="58"/>
      <c r="AA74" s="586"/>
      <c r="AB74" s="457"/>
      <c r="AC74" s="457"/>
      <c r="AD74" s="457"/>
      <c r="AE74" s="458"/>
      <c r="AF74" s="586" t="s">
        <v>205</v>
      </c>
      <c r="AG74" s="457"/>
      <c r="AH74" s="457"/>
      <c r="AI74" s="457"/>
      <c r="AJ74" s="457"/>
      <c r="AK74" s="457"/>
      <c r="AL74" s="457"/>
      <c r="AM74" s="457"/>
      <c r="AN74" s="457"/>
      <c r="AO74" s="457"/>
      <c r="AP74" s="457"/>
      <c r="AQ74" s="457"/>
      <c r="AR74" s="457"/>
      <c r="AS74" s="457"/>
      <c r="AT74" s="457"/>
      <c r="AU74" s="457"/>
      <c r="AV74" s="457"/>
      <c r="AW74" s="458"/>
      <c r="AX74" s="559"/>
      <c r="AY74" s="560"/>
      <c r="AZ74" s="560"/>
      <c r="BA74" s="560"/>
      <c r="BB74" s="561"/>
      <c r="BC74" s="524"/>
      <c r="BD74" s="489"/>
      <c r="BE74" s="489"/>
      <c r="BF74" s="489"/>
      <c r="BG74" s="525"/>
      <c r="BH74" s="92"/>
      <c r="BI74" s="56"/>
    </row>
    <row r="75" spans="25:69" s="55" customFormat="1" ht="15" customHeight="1">
      <c r="Y75" s="101"/>
      <c r="Z75" s="58"/>
      <c r="AA75" s="586"/>
      <c r="AB75" s="457"/>
      <c r="AC75" s="457"/>
      <c r="AD75" s="457"/>
      <c r="AE75" s="458"/>
      <c r="AF75" s="586" t="s">
        <v>24</v>
      </c>
      <c r="AG75" s="457"/>
      <c r="AH75" s="457"/>
      <c r="AI75" s="457"/>
      <c r="AJ75" s="457"/>
      <c r="AK75" s="457"/>
      <c r="AL75" s="457"/>
      <c r="AM75" s="457"/>
      <c r="AN75" s="457"/>
      <c r="AO75" s="457"/>
      <c r="AP75" s="457"/>
      <c r="AQ75" s="457"/>
      <c r="AR75" s="457"/>
      <c r="AS75" s="457"/>
      <c r="AT75" s="457"/>
      <c r="AU75" s="457"/>
      <c r="AV75" s="457"/>
      <c r="AW75" s="458"/>
      <c r="AX75" s="562"/>
      <c r="AY75" s="563"/>
      <c r="AZ75" s="563"/>
      <c r="BA75" s="563"/>
      <c r="BB75" s="564"/>
      <c r="BC75" s="524"/>
      <c r="BD75" s="489"/>
      <c r="BE75" s="489"/>
      <c r="BF75" s="489"/>
      <c r="BG75" s="525"/>
      <c r="BH75" s="92"/>
      <c r="BI75" s="56"/>
    </row>
    <row r="76" spans="25:69" s="55" customFormat="1" ht="15" customHeight="1">
      <c r="Y76" s="101"/>
      <c r="Z76" s="58"/>
      <c r="AA76" s="502"/>
      <c r="AB76" s="503"/>
      <c r="AC76" s="503"/>
      <c r="AD76" s="503"/>
      <c r="AE76" s="504"/>
      <c r="AF76" s="587"/>
      <c r="AG76" s="588"/>
      <c r="AH76" s="588"/>
      <c r="AI76" s="588"/>
      <c r="AJ76" s="588"/>
      <c r="AK76" s="588"/>
      <c r="AL76" s="588"/>
      <c r="AM76" s="588"/>
      <c r="AN76" s="588"/>
      <c r="AO76" s="588"/>
      <c r="AP76" s="588"/>
      <c r="AQ76" s="588"/>
      <c r="AR76" s="588"/>
      <c r="AS76" s="588"/>
      <c r="AT76" s="588"/>
      <c r="AU76" s="588"/>
      <c r="AV76" s="588"/>
      <c r="AW76" s="589"/>
      <c r="AX76" s="565" t="s">
        <v>321</v>
      </c>
      <c r="AY76" s="566"/>
      <c r="AZ76" s="566"/>
      <c r="BA76" s="566"/>
      <c r="BB76" s="567"/>
      <c r="BC76" s="526"/>
      <c r="BD76" s="527"/>
      <c r="BE76" s="527"/>
      <c r="BF76" s="527"/>
      <c r="BG76" s="528"/>
      <c r="BH76" s="92"/>
      <c r="BI76" s="56"/>
    </row>
    <row r="77" spans="25:69" s="57" customFormat="1" ht="15" customHeight="1">
      <c r="Y77" s="88"/>
      <c r="Z77" s="53"/>
      <c r="AA77" s="490" t="s">
        <v>259</v>
      </c>
      <c r="AB77" s="447"/>
      <c r="AC77" s="447"/>
      <c r="AD77" s="447"/>
      <c r="AE77" s="448"/>
      <c r="AF77" s="590" t="s">
        <v>260</v>
      </c>
      <c r="AG77" s="591"/>
      <c r="AH77" s="591"/>
      <c r="AI77" s="591"/>
      <c r="AJ77" s="591"/>
      <c r="AK77" s="591"/>
      <c r="AL77" s="592" t="s">
        <v>266</v>
      </c>
      <c r="AM77" s="592"/>
      <c r="AN77" s="592"/>
      <c r="AO77" s="592"/>
      <c r="AP77" s="204"/>
      <c r="AU77" s="204"/>
      <c r="AV77" s="204"/>
      <c r="AW77" s="204"/>
      <c r="AX77" s="539"/>
      <c r="AY77" s="540"/>
      <c r="AZ77" s="540"/>
      <c r="BA77" s="540"/>
      <c r="BB77" s="541"/>
      <c r="BC77" s="529" t="s">
        <v>305</v>
      </c>
      <c r="BD77" s="530"/>
      <c r="BE77" s="530"/>
      <c r="BF77" s="530"/>
      <c r="BG77" s="531"/>
      <c r="BH77" s="92"/>
      <c r="BK77" s="38"/>
      <c r="BO77" s="38"/>
      <c r="BP77" s="38"/>
      <c r="BQ77" s="38"/>
    </row>
    <row r="78" spans="25:69" s="57" customFormat="1" ht="15" customHeight="1">
      <c r="Y78" s="88"/>
      <c r="Z78" s="53"/>
      <c r="AA78" s="491"/>
      <c r="AB78" s="445"/>
      <c r="AC78" s="445"/>
      <c r="AD78" s="445"/>
      <c r="AE78" s="446"/>
      <c r="AF78" s="128" t="s">
        <v>261</v>
      </c>
      <c r="AG78" s="441" t="s">
        <v>22</v>
      </c>
      <c r="AH78" s="441"/>
      <c r="AI78" s="441"/>
      <c r="AJ78" s="441"/>
      <c r="AK78" s="441"/>
      <c r="AL78" s="441"/>
      <c r="AM78" s="441"/>
      <c r="AN78" s="441"/>
      <c r="AO78" s="441"/>
      <c r="AP78" s="441"/>
      <c r="AQ78" s="441"/>
      <c r="AR78" s="441"/>
      <c r="AS78" s="441"/>
      <c r="AT78" s="441"/>
      <c r="AU78" s="441"/>
      <c r="AV78" s="441"/>
      <c r="AW78" s="46" t="s">
        <v>262</v>
      </c>
      <c r="AX78" s="542"/>
      <c r="AY78" s="543"/>
      <c r="AZ78" s="543"/>
      <c r="BA78" s="543"/>
      <c r="BB78" s="544"/>
      <c r="BC78" s="524"/>
      <c r="BD78" s="489"/>
      <c r="BE78" s="489"/>
      <c r="BF78" s="489"/>
      <c r="BG78" s="525"/>
      <c r="BH78" s="92"/>
      <c r="BK78" s="38"/>
      <c r="BO78" s="38"/>
      <c r="BP78" s="38"/>
      <c r="BQ78" s="38"/>
    </row>
    <row r="79" spans="25:69" s="57" customFormat="1" ht="15" customHeight="1">
      <c r="Y79" s="88"/>
      <c r="Z79" s="53"/>
      <c r="AA79" s="491"/>
      <c r="AB79" s="445"/>
      <c r="AC79" s="445"/>
      <c r="AD79" s="445"/>
      <c r="AE79" s="446"/>
      <c r="AF79" s="128"/>
      <c r="AG79" s="593" t="s">
        <v>210</v>
      </c>
      <c r="AH79" s="593"/>
      <c r="AI79" s="593"/>
      <c r="AJ79" s="593"/>
      <c r="AK79" s="593"/>
      <c r="AL79" s="593"/>
      <c r="AM79" s="593"/>
      <c r="AN79" s="593"/>
      <c r="AO79" s="182" t="s">
        <v>208</v>
      </c>
      <c r="AP79" s="182"/>
      <c r="AQ79" s="182"/>
      <c r="AR79" s="182"/>
      <c r="AS79" s="182"/>
      <c r="AT79" s="182"/>
      <c r="AU79" s="182"/>
      <c r="AV79" s="182"/>
      <c r="AW79" s="182"/>
      <c r="AX79" s="542"/>
      <c r="AY79" s="543"/>
      <c r="AZ79" s="543"/>
      <c r="BA79" s="543"/>
      <c r="BB79" s="544"/>
      <c r="BC79" s="524"/>
      <c r="BD79" s="489"/>
      <c r="BE79" s="489"/>
      <c r="BF79" s="489"/>
      <c r="BG79" s="525"/>
      <c r="BH79" s="92"/>
      <c r="BK79" s="38"/>
      <c r="BO79" s="38"/>
      <c r="BP79" s="38"/>
      <c r="BQ79" s="38"/>
    </row>
    <row r="80" spans="25:69" s="57" customFormat="1" ht="15" customHeight="1">
      <c r="Y80" s="88"/>
      <c r="Z80" s="53"/>
      <c r="AA80" s="491"/>
      <c r="AB80" s="445"/>
      <c r="AC80" s="445"/>
      <c r="AD80" s="445"/>
      <c r="AE80" s="446"/>
      <c r="AF80" s="578" t="s">
        <v>270</v>
      </c>
      <c r="AG80" s="579"/>
      <c r="AH80" s="579"/>
      <c r="AI80" s="579"/>
      <c r="AJ80" s="579"/>
      <c r="AK80" s="579"/>
      <c r="AL80" s="579"/>
      <c r="AM80" s="579"/>
      <c r="AN80" s="579"/>
      <c r="AO80" s="579"/>
      <c r="AP80" s="579"/>
      <c r="AQ80" s="579"/>
      <c r="AR80" s="579"/>
      <c r="AS80" s="579"/>
      <c r="AT80" s="579"/>
      <c r="AU80" s="579"/>
      <c r="AV80" s="579"/>
      <c r="AW80" s="579"/>
      <c r="AX80" s="542"/>
      <c r="AY80" s="543"/>
      <c r="AZ80" s="543"/>
      <c r="BA80" s="543"/>
      <c r="BB80" s="544"/>
      <c r="BC80" s="524"/>
      <c r="BD80" s="489"/>
      <c r="BE80" s="489"/>
      <c r="BF80" s="489"/>
      <c r="BG80" s="525"/>
      <c r="BH80" s="92"/>
      <c r="BK80" s="38"/>
      <c r="BO80" s="38"/>
      <c r="BP80" s="38"/>
      <c r="BQ80" s="38"/>
    </row>
    <row r="81" spans="25:69" s="57" customFormat="1" ht="15" customHeight="1">
      <c r="Y81" s="88"/>
      <c r="Z81" s="53"/>
      <c r="AA81" s="492"/>
      <c r="AB81" s="493"/>
      <c r="AC81" s="493"/>
      <c r="AD81" s="493"/>
      <c r="AE81" s="494"/>
      <c r="AF81" s="184"/>
      <c r="AG81" s="185"/>
      <c r="AH81" s="185"/>
      <c r="AI81" s="185"/>
      <c r="AJ81" s="185"/>
      <c r="AK81" s="185"/>
      <c r="AL81" s="185"/>
      <c r="AM81" s="185"/>
      <c r="AN81" s="185"/>
      <c r="AO81" s="185"/>
      <c r="AP81" s="185"/>
      <c r="AQ81" s="185"/>
      <c r="AR81" s="185"/>
      <c r="AS81" s="185"/>
      <c r="AT81" s="185"/>
      <c r="AU81" s="185"/>
      <c r="AV81" s="185"/>
      <c r="AW81" s="186"/>
      <c r="AX81" s="583" t="str">
        <f>IF(BF129=300,BQ130,BQ129)</f>
        <v>-</v>
      </c>
      <c r="AY81" s="583"/>
      <c r="AZ81" s="583"/>
      <c r="BA81" s="583"/>
      <c r="BB81" s="584"/>
      <c r="BC81" s="526"/>
      <c r="BD81" s="527"/>
      <c r="BE81" s="527"/>
      <c r="BF81" s="527"/>
      <c r="BG81" s="528"/>
      <c r="BH81" s="92"/>
      <c r="BK81" s="38"/>
      <c r="BO81" s="38"/>
      <c r="BP81" s="38"/>
      <c r="BQ81" s="38"/>
    </row>
    <row r="82" spans="25:69" s="57" customFormat="1" ht="15" customHeight="1">
      <c r="Y82" s="88"/>
      <c r="Z82" s="53"/>
      <c r="AA82" s="547" t="s">
        <v>17</v>
      </c>
      <c r="AB82" s="548"/>
      <c r="AC82" s="548"/>
      <c r="AD82" s="548"/>
      <c r="AE82" s="549"/>
      <c r="AF82" s="174" t="s">
        <v>263</v>
      </c>
      <c r="AG82" s="168"/>
      <c r="AH82" s="168"/>
      <c r="AI82" s="168"/>
      <c r="AJ82" s="168"/>
      <c r="AK82" s="168"/>
      <c r="AL82" s="168"/>
      <c r="AM82" s="168"/>
      <c r="AN82" s="168"/>
      <c r="AO82" s="168"/>
      <c r="AP82" s="168"/>
      <c r="AQ82" s="168"/>
      <c r="AR82" s="168"/>
      <c r="AS82" s="168"/>
      <c r="AT82" s="168"/>
      <c r="AU82" s="168"/>
      <c r="AV82" s="168"/>
      <c r="AW82" s="169"/>
      <c r="AX82" s="556"/>
      <c r="AY82" s="557"/>
      <c r="AZ82" s="557"/>
      <c r="BA82" s="557"/>
      <c r="BB82" s="558"/>
      <c r="BC82" s="529" t="s">
        <v>322</v>
      </c>
      <c r="BD82" s="530"/>
      <c r="BE82" s="530"/>
      <c r="BF82" s="530"/>
      <c r="BG82" s="531"/>
      <c r="BH82" s="92"/>
      <c r="BK82" s="38"/>
      <c r="BO82" s="38"/>
      <c r="BP82" s="38"/>
      <c r="BQ82" s="38"/>
    </row>
    <row r="83" spans="25:69" s="57" customFormat="1" ht="15" customHeight="1">
      <c r="Y83" s="88"/>
      <c r="Z83" s="53"/>
      <c r="AA83" s="550"/>
      <c r="AB83" s="551"/>
      <c r="AC83" s="551"/>
      <c r="AD83" s="551"/>
      <c r="AE83" s="552"/>
      <c r="AF83" s="181" t="s">
        <v>19</v>
      </c>
      <c r="AG83" s="182"/>
      <c r="AH83" s="182"/>
      <c r="AI83" s="182"/>
      <c r="AJ83" s="182"/>
      <c r="AK83" s="182"/>
      <c r="AL83" s="182"/>
      <c r="AM83" s="182"/>
      <c r="AN83" s="182"/>
      <c r="AO83" s="182"/>
      <c r="AP83" s="182"/>
      <c r="AQ83" s="182"/>
      <c r="AR83" s="182"/>
      <c r="AS83" s="182"/>
      <c r="AT83" s="182"/>
      <c r="AU83" s="182"/>
      <c r="AV83" s="182"/>
      <c r="AW83" s="183"/>
      <c r="AX83" s="559"/>
      <c r="AY83" s="560"/>
      <c r="AZ83" s="560"/>
      <c r="BA83" s="560"/>
      <c r="BB83" s="561"/>
      <c r="BC83" s="524"/>
      <c r="BD83" s="489"/>
      <c r="BE83" s="489"/>
      <c r="BF83" s="489"/>
      <c r="BG83" s="525"/>
      <c r="BH83" s="92"/>
      <c r="BK83" s="38"/>
      <c r="BO83" s="38"/>
      <c r="BP83" s="38"/>
      <c r="BQ83" s="38"/>
    </row>
    <row r="84" spans="25:69" s="57" customFormat="1" ht="15" customHeight="1">
      <c r="Y84" s="88"/>
      <c r="Z84" s="53"/>
      <c r="AA84" s="550"/>
      <c r="AB84" s="551"/>
      <c r="AC84" s="551"/>
      <c r="AD84" s="551"/>
      <c r="AE84" s="552"/>
      <c r="AF84" s="181" t="s">
        <v>264</v>
      </c>
      <c r="AG84" s="182"/>
      <c r="AH84" s="182"/>
      <c r="AI84" s="182"/>
      <c r="AJ84" s="182"/>
      <c r="AK84" s="182"/>
      <c r="AL84" s="182"/>
      <c r="AM84" s="182"/>
      <c r="AN84" s="182"/>
      <c r="AO84" s="182"/>
      <c r="AP84" s="182"/>
      <c r="AQ84" s="182"/>
      <c r="AR84" s="182"/>
      <c r="AS84" s="182"/>
      <c r="AT84" s="182"/>
      <c r="AU84" s="182"/>
      <c r="AV84" s="182"/>
      <c r="AW84" s="183"/>
      <c r="AX84" s="562"/>
      <c r="AY84" s="563"/>
      <c r="AZ84" s="563"/>
      <c r="BA84" s="563"/>
      <c r="BB84" s="564"/>
      <c r="BC84" s="524"/>
      <c r="BD84" s="489"/>
      <c r="BE84" s="489"/>
      <c r="BF84" s="489"/>
      <c r="BG84" s="525"/>
      <c r="BH84" s="92"/>
      <c r="BK84" s="38"/>
      <c r="BO84" s="38"/>
      <c r="BP84" s="38"/>
      <c r="BQ84" s="38"/>
    </row>
    <row r="85" spans="25:69" s="57" customFormat="1" ht="15" customHeight="1">
      <c r="Y85" s="88"/>
      <c r="Z85" s="53"/>
      <c r="AA85" s="553"/>
      <c r="AB85" s="554"/>
      <c r="AC85" s="554"/>
      <c r="AD85" s="554"/>
      <c r="AE85" s="555"/>
      <c r="AF85" s="171"/>
      <c r="AG85" s="172"/>
      <c r="AH85" s="172"/>
      <c r="AI85" s="172"/>
      <c r="AJ85" s="172"/>
      <c r="AK85" s="172"/>
      <c r="AL85" s="172"/>
      <c r="AM85" s="172"/>
      <c r="AN85" s="172"/>
      <c r="AO85" s="172"/>
      <c r="AP85" s="172"/>
      <c r="AQ85" s="172"/>
      <c r="AR85" s="172"/>
      <c r="AS85" s="172"/>
      <c r="AT85" s="172"/>
      <c r="AU85" s="172"/>
      <c r="AV85" s="172"/>
      <c r="AW85" s="173"/>
      <c r="AX85" s="565" t="s">
        <v>321</v>
      </c>
      <c r="AY85" s="566"/>
      <c r="AZ85" s="566"/>
      <c r="BA85" s="566"/>
      <c r="BB85" s="567"/>
      <c r="BC85" s="526"/>
      <c r="BD85" s="527"/>
      <c r="BE85" s="527"/>
      <c r="BF85" s="527"/>
      <c r="BG85" s="528"/>
      <c r="BH85" s="92"/>
      <c r="BK85" s="38"/>
      <c r="BO85" s="38"/>
      <c r="BP85" s="38"/>
      <c r="BQ85" s="38"/>
    </row>
    <row r="86" spans="25:69" s="57" customFormat="1" ht="15" customHeight="1">
      <c r="Y86" s="88"/>
      <c r="Z86" s="53"/>
      <c r="AA86" s="490" t="s">
        <v>20</v>
      </c>
      <c r="AB86" s="447"/>
      <c r="AC86" s="447"/>
      <c r="AD86" s="447"/>
      <c r="AE86" s="448"/>
      <c r="AF86" s="174" t="s">
        <v>379</v>
      </c>
      <c r="AG86" s="168"/>
      <c r="AH86" s="168"/>
      <c r="AI86" s="168"/>
      <c r="AJ86" s="168"/>
      <c r="AK86" s="168"/>
      <c r="AL86" s="168"/>
      <c r="AM86" s="168"/>
      <c r="AN86" s="168"/>
      <c r="AO86" s="168"/>
      <c r="AP86" s="168"/>
      <c r="AQ86" s="168"/>
      <c r="AR86" s="168"/>
      <c r="AS86" s="168"/>
      <c r="AT86" s="168"/>
      <c r="AU86" s="168"/>
      <c r="AV86" s="168"/>
      <c r="AW86" s="169"/>
      <c r="AX86" s="556"/>
      <c r="AY86" s="557"/>
      <c r="AZ86" s="557"/>
      <c r="BA86" s="557"/>
      <c r="BB86" s="558"/>
      <c r="BC86" s="529" t="s">
        <v>322</v>
      </c>
      <c r="BD86" s="530"/>
      <c r="BE86" s="530"/>
      <c r="BF86" s="530"/>
      <c r="BG86" s="531"/>
      <c r="BH86" s="92"/>
      <c r="BK86" s="38"/>
      <c r="BO86" s="38"/>
      <c r="BP86" s="38"/>
      <c r="BQ86" s="38"/>
    </row>
    <row r="87" spans="25:69" s="57" customFormat="1" ht="15" customHeight="1">
      <c r="Y87" s="88"/>
      <c r="Z87" s="53"/>
      <c r="AA87" s="491"/>
      <c r="AB87" s="445"/>
      <c r="AC87" s="445"/>
      <c r="AD87" s="445"/>
      <c r="AE87" s="446"/>
      <c r="AF87" s="181" t="s">
        <v>380</v>
      </c>
      <c r="AG87" s="182"/>
      <c r="AH87" s="182"/>
      <c r="AI87" s="182"/>
      <c r="AJ87" s="182"/>
      <c r="AK87" s="182"/>
      <c r="AL87" s="182"/>
      <c r="AM87" s="182"/>
      <c r="AN87" s="182"/>
      <c r="AO87" s="182"/>
      <c r="AP87" s="182"/>
      <c r="AQ87" s="182"/>
      <c r="AR87" s="182"/>
      <c r="AS87" s="182"/>
      <c r="AT87" s="182"/>
      <c r="AU87" s="182"/>
      <c r="AV87" s="182"/>
      <c r="AW87" s="183"/>
      <c r="AX87" s="559"/>
      <c r="AY87" s="560"/>
      <c r="AZ87" s="560"/>
      <c r="BA87" s="560"/>
      <c r="BB87" s="561"/>
      <c r="BC87" s="524"/>
      <c r="BD87" s="489"/>
      <c r="BE87" s="489"/>
      <c r="BF87" s="489"/>
      <c r="BG87" s="525"/>
      <c r="BH87" s="92"/>
      <c r="BK87" s="38"/>
      <c r="BO87" s="38"/>
      <c r="BP87" s="38"/>
      <c r="BQ87" s="38"/>
    </row>
    <row r="88" spans="25:69" s="57" customFormat="1" ht="15" customHeight="1">
      <c r="Y88" s="88"/>
      <c r="Z88" s="53"/>
      <c r="AA88" s="491"/>
      <c r="AB88" s="445"/>
      <c r="AC88" s="445"/>
      <c r="AD88" s="445"/>
      <c r="AE88" s="446"/>
      <c r="AF88" s="181" t="s">
        <v>264</v>
      </c>
      <c r="AG88" s="182"/>
      <c r="AH88" s="182"/>
      <c r="AI88" s="182"/>
      <c r="AJ88" s="182"/>
      <c r="AK88" s="182"/>
      <c r="AL88" s="182"/>
      <c r="AM88" s="182"/>
      <c r="AN88" s="182"/>
      <c r="AO88" s="182"/>
      <c r="AP88" s="182"/>
      <c r="AQ88" s="182"/>
      <c r="AR88" s="182"/>
      <c r="AS88" s="182"/>
      <c r="AT88" s="182"/>
      <c r="AU88" s="182"/>
      <c r="AV88" s="182"/>
      <c r="AW88" s="183"/>
      <c r="AX88" s="562"/>
      <c r="AY88" s="563"/>
      <c r="AZ88" s="563"/>
      <c r="BA88" s="563"/>
      <c r="BB88" s="564"/>
      <c r="BC88" s="524"/>
      <c r="BD88" s="489"/>
      <c r="BE88" s="489"/>
      <c r="BF88" s="489"/>
      <c r="BG88" s="525"/>
      <c r="BH88" s="92"/>
      <c r="BK88" s="38"/>
      <c r="BO88" s="38"/>
      <c r="BP88" s="38"/>
      <c r="BQ88" s="38"/>
    </row>
    <row r="89" spans="25:69" s="57" customFormat="1" ht="15" customHeight="1">
      <c r="Y89" s="88"/>
      <c r="Z89" s="53"/>
      <c r="AA89" s="492"/>
      <c r="AB89" s="493"/>
      <c r="AC89" s="493"/>
      <c r="AD89" s="493"/>
      <c r="AE89" s="494"/>
      <c r="AF89" s="171"/>
      <c r="AG89" s="172"/>
      <c r="AH89" s="172"/>
      <c r="AI89" s="172"/>
      <c r="AJ89" s="172"/>
      <c r="AK89" s="172"/>
      <c r="AL89" s="172"/>
      <c r="AM89" s="172"/>
      <c r="AN89" s="172"/>
      <c r="AO89" s="172"/>
      <c r="AP89" s="172"/>
      <c r="AQ89" s="172"/>
      <c r="AR89" s="172"/>
      <c r="AS89" s="172"/>
      <c r="AT89" s="172"/>
      <c r="AU89" s="172"/>
      <c r="AV89" s="172"/>
      <c r="AW89" s="173"/>
      <c r="AX89" s="565" t="s">
        <v>321</v>
      </c>
      <c r="AY89" s="566"/>
      <c r="AZ89" s="566"/>
      <c r="BA89" s="566"/>
      <c r="BB89" s="567"/>
      <c r="BC89" s="526"/>
      <c r="BD89" s="527"/>
      <c r="BE89" s="527"/>
      <c r="BF89" s="527"/>
      <c r="BG89" s="528"/>
      <c r="BH89" s="92"/>
      <c r="BK89" s="38"/>
      <c r="BO89" s="38"/>
      <c r="BP89" s="38"/>
      <c r="BQ89" s="38"/>
    </row>
    <row r="90" spans="25:69" s="57" customFormat="1" ht="15" customHeight="1">
      <c r="Y90" s="88"/>
      <c r="Z90" s="53"/>
      <c r="AA90" s="490" t="s">
        <v>333</v>
      </c>
      <c r="AB90" s="447"/>
      <c r="AC90" s="447"/>
      <c r="AD90" s="447"/>
      <c r="AE90" s="448"/>
      <c r="AF90" s="243" t="s">
        <v>334</v>
      </c>
      <c r="AG90" s="244"/>
      <c r="AH90" s="244"/>
      <c r="AI90" s="244"/>
      <c r="AJ90" s="244"/>
      <c r="AK90" s="244"/>
      <c r="AL90" s="244"/>
      <c r="AM90" s="244"/>
      <c r="AN90" s="244"/>
      <c r="AO90" s="244"/>
      <c r="AP90" s="244"/>
      <c r="AQ90" s="244"/>
      <c r="AR90" s="244"/>
      <c r="AS90" s="244"/>
      <c r="AT90" s="244"/>
      <c r="AU90" s="244"/>
      <c r="AV90" s="244"/>
      <c r="AW90" s="245"/>
      <c r="AX90" s="556"/>
      <c r="AY90" s="557"/>
      <c r="AZ90" s="557"/>
      <c r="BA90" s="557"/>
      <c r="BB90" s="558"/>
      <c r="BC90" s="529" t="s">
        <v>322</v>
      </c>
      <c r="BD90" s="530"/>
      <c r="BE90" s="530"/>
      <c r="BF90" s="530"/>
      <c r="BG90" s="531"/>
      <c r="BH90" s="92"/>
      <c r="BK90" s="38"/>
      <c r="BO90" s="38"/>
      <c r="BP90" s="38"/>
      <c r="BQ90" s="38"/>
    </row>
    <row r="91" spans="25:69" s="57" customFormat="1" ht="15" customHeight="1">
      <c r="Y91" s="88"/>
      <c r="Z91" s="53"/>
      <c r="AA91" s="491"/>
      <c r="AB91" s="445"/>
      <c r="AC91" s="445"/>
      <c r="AD91" s="445"/>
      <c r="AE91" s="446"/>
      <c r="AF91" s="181" t="s">
        <v>43</v>
      </c>
      <c r="AG91" s="182"/>
      <c r="AH91" s="182"/>
      <c r="AI91" s="182"/>
      <c r="AJ91" s="182"/>
      <c r="AK91" s="182"/>
      <c r="AL91" s="182"/>
      <c r="AM91" s="182"/>
      <c r="AN91" s="182"/>
      <c r="AO91" s="182"/>
      <c r="AP91" s="182"/>
      <c r="AQ91" s="182"/>
      <c r="AR91" s="182"/>
      <c r="AS91" s="182"/>
      <c r="AT91" s="182"/>
      <c r="AU91" s="182"/>
      <c r="AV91" s="182"/>
      <c r="AW91" s="183"/>
      <c r="AX91" s="559"/>
      <c r="AY91" s="560"/>
      <c r="AZ91" s="560"/>
      <c r="BA91" s="560"/>
      <c r="BB91" s="561"/>
      <c r="BC91" s="524"/>
      <c r="BD91" s="489"/>
      <c r="BE91" s="489"/>
      <c r="BF91" s="489"/>
      <c r="BG91" s="525"/>
      <c r="BH91" s="92"/>
      <c r="BK91" s="38"/>
      <c r="BO91" s="38"/>
      <c r="BP91" s="38"/>
      <c r="BQ91" s="38"/>
    </row>
    <row r="92" spans="25:69" s="57" customFormat="1" ht="15" customHeight="1">
      <c r="Y92" s="88"/>
      <c r="Z92" s="53"/>
      <c r="AA92" s="491"/>
      <c r="AB92" s="445"/>
      <c r="AC92" s="445"/>
      <c r="AD92" s="445"/>
      <c r="AE92" s="446"/>
      <c r="AF92" s="181"/>
      <c r="AG92" s="182"/>
      <c r="AH92" s="182"/>
      <c r="AI92" s="182"/>
      <c r="AJ92" s="182"/>
      <c r="AK92" s="182"/>
      <c r="AL92" s="182"/>
      <c r="AM92" s="182"/>
      <c r="AN92" s="182"/>
      <c r="AO92" s="182"/>
      <c r="AP92" s="182"/>
      <c r="AQ92" s="182"/>
      <c r="AR92" s="182"/>
      <c r="AS92" s="182"/>
      <c r="AT92" s="182"/>
      <c r="AU92" s="182"/>
      <c r="AV92" s="182"/>
      <c r="AW92" s="183"/>
      <c r="AX92" s="562"/>
      <c r="AY92" s="563"/>
      <c r="AZ92" s="563"/>
      <c r="BA92" s="563"/>
      <c r="BB92" s="564"/>
      <c r="BC92" s="524"/>
      <c r="BD92" s="489"/>
      <c r="BE92" s="489"/>
      <c r="BF92" s="489"/>
      <c r="BG92" s="525"/>
      <c r="BH92" s="92"/>
      <c r="BK92" s="38"/>
      <c r="BO92" s="38"/>
      <c r="BP92" s="38"/>
      <c r="BQ92" s="38"/>
    </row>
    <row r="93" spans="25:69" s="57" customFormat="1" ht="15" customHeight="1">
      <c r="Y93" s="88"/>
      <c r="Z93" s="53"/>
      <c r="AA93" s="492"/>
      <c r="AB93" s="493"/>
      <c r="AC93" s="493"/>
      <c r="AD93" s="493"/>
      <c r="AE93" s="494"/>
      <c r="AF93" s="240"/>
      <c r="AG93" s="241"/>
      <c r="AH93" s="241"/>
      <c r="AI93" s="241"/>
      <c r="AJ93" s="241"/>
      <c r="AK93" s="241"/>
      <c r="AL93" s="241"/>
      <c r="AM93" s="241"/>
      <c r="AN93" s="241"/>
      <c r="AO93" s="241"/>
      <c r="AP93" s="241"/>
      <c r="AQ93" s="241"/>
      <c r="AR93" s="241"/>
      <c r="AS93" s="241"/>
      <c r="AT93" s="241"/>
      <c r="AU93" s="241"/>
      <c r="AV93" s="241"/>
      <c r="AW93" s="242"/>
      <c r="AX93" s="565" t="s">
        <v>335</v>
      </c>
      <c r="AY93" s="566"/>
      <c r="AZ93" s="566"/>
      <c r="BA93" s="566"/>
      <c r="BB93" s="567"/>
      <c r="BC93" s="526"/>
      <c r="BD93" s="527"/>
      <c r="BE93" s="527"/>
      <c r="BF93" s="527"/>
      <c r="BG93" s="528"/>
      <c r="BH93" s="92"/>
      <c r="BK93" s="38"/>
      <c r="BO93" s="38"/>
      <c r="BP93" s="38"/>
      <c r="BQ93" s="38"/>
    </row>
    <row r="94" spans="25:69" s="52" customFormat="1" ht="15" customHeight="1">
      <c r="Y94" s="107"/>
      <c r="Z94" s="46"/>
      <c r="AA94" s="46"/>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15"/>
      <c r="AY94" s="115"/>
      <c r="AZ94" s="115"/>
      <c r="BA94" s="115"/>
      <c r="BB94" s="115"/>
      <c r="BC94" s="115"/>
      <c r="BD94" s="116"/>
      <c r="BE94" s="117"/>
      <c r="BF94" s="117"/>
      <c r="BG94" s="117"/>
      <c r="BH94" s="113"/>
      <c r="BI94" s="24"/>
      <c r="BJ94" s="24"/>
      <c r="BK94" s="38"/>
      <c r="BL94" s="38"/>
      <c r="BM94" s="38"/>
      <c r="BN94" s="38"/>
      <c r="BO94" s="38"/>
      <c r="BP94" s="38"/>
      <c r="BQ94" s="38"/>
    </row>
    <row r="95" spans="25:69" s="47" customFormat="1" ht="12" customHeight="1">
      <c r="Y95" s="107"/>
      <c r="Z95" s="225"/>
      <c r="AA95" s="569"/>
      <c r="AB95" s="569"/>
      <c r="AC95" s="569"/>
      <c r="AD95" s="569"/>
      <c r="AE95" s="569"/>
      <c r="AF95" s="569"/>
      <c r="AG95" s="569"/>
      <c r="AH95" s="569"/>
      <c r="AI95" s="569"/>
      <c r="AJ95" s="569"/>
      <c r="AK95" s="569"/>
      <c r="AL95" s="569"/>
      <c r="AM95" s="569"/>
      <c r="AN95" s="569"/>
      <c r="AO95" s="569"/>
      <c r="AP95" s="569"/>
      <c r="AQ95" s="569"/>
      <c r="AR95" s="569"/>
      <c r="AS95" s="569"/>
      <c r="AT95" s="569"/>
      <c r="AU95" s="569"/>
      <c r="AV95" s="569"/>
      <c r="AW95" s="569"/>
      <c r="AX95" s="569"/>
      <c r="AY95" s="569"/>
      <c r="AZ95" s="569"/>
      <c r="BA95" s="569"/>
      <c r="BB95" s="569"/>
      <c r="BC95" s="569"/>
      <c r="BD95" s="569"/>
      <c r="BE95" s="569"/>
      <c r="BF95" s="569"/>
      <c r="BG95" s="569"/>
      <c r="BH95" s="113"/>
      <c r="BI95" s="22"/>
      <c r="BJ95" s="22"/>
      <c r="BK95" s="109"/>
      <c r="BL95" s="109"/>
      <c r="BM95" s="109"/>
      <c r="BN95" s="109"/>
      <c r="BO95" s="109"/>
      <c r="BP95" s="109"/>
      <c r="BQ95" s="109"/>
    </row>
    <row r="96" spans="25:69" s="47" customFormat="1" ht="12" customHeight="1">
      <c r="Y96" s="107"/>
      <c r="Z96" s="120" t="s">
        <v>319</v>
      </c>
      <c r="AA96" s="570" t="s">
        <v>330</v>
      </c>
      <c r="AB96" s="570"/>
      <c r="AC96" s="570"/>
      <c r="AD96" s="570"/>
      <c r="AE96" s="570"/>
      <c r="AF96" s="570"/>
      <c r="AG96" s="570"/>
      <c r="AH96" s="570"/>
      <c r="AI96" s="570"/>
      <c r="AJ96" s="570"/>
      <c r="AK96" s="570"/>
      <c r="AL96" s="570"/>
      <c r="AM96" s="570"/>
      <c r="AN96" s="570"/>
      <c r="AO96" s="570"/>
      <c r="AP96" s="570"/>
      <c r="AQ96" s="570"/>
      <c r="AR96" s="570"/>
      <c r="AS96" s="570"/>
      <c r="AT96" s="570"/>
      <c r="AU96" s="570"/>
      <c r="AV96" s="570"/>
      <c r="AW96" s="570"/>
      <c r="AX96" s="570"/>
      <c r="AY96" s="570"/>
      <c r="AZ96" s="570"/>
      <c r="BA96" s="570"/>
      <c r="BB96" s="570"/>
      <c r="BC96" s="570"/>
      <c r="BD96" s="570"/>
      <c r="BE96" s="570"/>
      <c r="BF96" s="570"/>
      <c r="BG96" s="570"/>
      <c r="BH96" s="113"/>
      <c r="BI96" s="22"/>
      <c r="BJ96" s="22"/>
      <c r="BK96" s="109"/>
      <c r="BL96" s="109"/>
      <c r="BM96" s="109"/>
      <c r="BN96" s="109"/>
      <c r="BO96" s="109"/>
      <c r="BP96" s="109"/>
      <c r="BQ96" s="109"/>
    </row>
    <row r="97" spans="25:69" s="47" customFormat="1" ht="12" customHeight="1">
      <c r="Y97" s="107"/>
      <c r="Z97" s="120"/>
      <c r="AA97" s="570"/>
      <c r="AB97" s="570"/>
      <c r="AC97" s="570"/>
      <c r="AD97" s="570"/>
      <c r="AE97" s="570"/>
      <c r="AF97" s="570"/>
      <c r="AG97" s="570"/>
      <c r="AH97" s="570"/>
      <c r="AI97" s="570"/>
      <c r="AJ97" s="570"/>
      <c r="AK97" s="570"/>
      <c r="AL97" s="570"/>
      <c r="AM97" s="570"/>
      <c r="AN97" s="570"/>
      <c r="AO97" s="570"/>
      <c r="AP97" s="570"/>
      <c r="AQ97" s="570"/>
      <c r="AR97" s="570"/>
      <c r="AS97" s="570"/>
      <c r="AT97" s="570"/>
      <c r="AU97" s="570"/>
      <c r="AV97" s="570"/>
      <c r="AW97" s="570"/>
      <c r="AX97" s="570"/>
      <c r="AY97" s="570"/>
      <c r="AZ97" s="570"/>
      <c r="BA97" s="570"/>
      <c r="BB97" s="570"/>
      <c r="BC97" s="570"/>
      <c r="BD97" s="570"/>
      <c r="BE97" s="570"/>
      <c r="BF97" s="570"/>
      <c r="BG97" s="570"/>
      <c r="BH97" s="113"/>
      <c r="BI97" s="22"/>
      <c r="BJ97" s="22"/>
      <c r="BK97" s="109"/>
      <c r="BL97" s="109"/>
      <c r="BM97" s="109"/>
      <c r="BN97" s="109"/>
      <c r="BO97" s="109"/>
      <c r="BP97" s="109"/>
      <c r="BQ97" s="109"/>
    </row>
    <row r="98" spans="25:69" s="47" customFormat="1" ht="12" customHeight="1">
      <c r="Y98" s="107"/>
      <c r="Z98" s="53"/>
      <c r="AA98" s="570"/>
      <c r="AB98" s="570"/>
      <c r="AC98" s="570"/>
      <c r="AD98" s="570"/>
      <c r="AE98" s="570"/>
      <c r="AF98" s="570"/>
      <c r="AG98" s="570"/>
      <c r="AH98" s="570"/>
      <c r="AI98" s="570"/>
      <c r="AJ98" s="570"/>
      <c r="AK98" s="570"/>
      <c r="AL98" s="570"/>
      <c r="AM98" s="570"/>
      <c r="AN98" s="570"/>
      <c r="AO98" s="570"/>
      <c r="AP98" s="570"/>
      <c r="AQ98" s="570"/>
      <c r="AR98" s="570"/>
      <c r="AS98" s="570"/>
      <c r="AT98" s="570"/>
      <c r="AU98" s="570"/>
      <c r="AV98" s="570"/>
      <c r="AW98" s="570"/>
      <c r="AX98" s="570"/>
      <c r="AY98" s="570"/>
      <c r="AZ98" s="570"/>
      <c r="BA98" s="570"/>
      <c r="BB98" s="570"/>
      <c r="BC98" s="570"/>
      <c r="BD98" s="570"/>
      <c r="BE98" s="570"/>
      <c r="BF98" s="570"/>
      <c r="BG98" s="570"/>
      <c r="BH98" s="113"/>
      <c r="BI98" s="22"/>
      <c r="BJ98" s="22"/>
      <c r="BK98" s="109"/>
      <c r="BL98" s="109"/>
      <c r="BM98" s="109"/>
      <c r="BN98" s="109"/>
      <c r="BO98" s="109"/>
      <c r="BP98" s="109"/>
      <c r="BQ98" s="109"/>
    </row>
    <row r="99" spans="25:69" s="47" customFormat="1" ht="12" customHeight="1">
      <c r="Y99" s="107"/>
      <c r="Z99" s="53"/>
      <c r="AA99" s="570"/>
      <c r="AB99" s="570"/>
      <c r="AC99" s="570"/>
      <c r="AD99" s="570"/>
      <c r="AE99" s="570"/>
      <c r="AF99" s="570"/>
      <c r="AG99" s="570"/>
      <c r="AH99" s="570"/>
      <c r="AI99" s="570"/>
      <c r="AJ99" s="570"/>
      <c r="AK99" s="570"/>
      <c r="AL99" s="570"/>
      <c r="AM99" s="570"/>
      <c r="AN99" s="570"/>
      <c r="AO99" s="570"/>
      <c r="AP99" s="570"/>
      <c r="AQ99" s="570"/>
      <c r="AR99" s="570"/>
      <c r="AS99" s="570"/>
      <c r="AT99" s="570"/>
      <c r="AU99" s="570"/>
      <c r="AV99" s="570"/>
      <c r="AW99" s="570"/>
      <c r="AX99" s="570"/>
      <c r="AY99" s="570"/>
      <c r="AZ99" s="570"/>
      <c r="BA99" s="570"/>
      <c r="BB99" s="570"/>
      <c r="BC99" s="570"/>
      <c r="BD99" s="570"/>
      <c r="BE99" s="570"/>
      <c r="BF99" s="570"/>
      <c r="BG99" s="570"/>
      <c r="BH99" s="113"/>
      <c r="BI99" s="22"/>
      <c r="BJ99" s="22"/>
      <c r="BK99" s="109"/>
      <c r="BL99" s="109"/>
      <c r="BM99" s="109"/>
      <c r="BN99" s="109"/>
      <c r="BO99" s="109"/>
      <c r="BP99" s="109"/>
      <c r="BQ99" s="109"/>
    </row>
    <row r="100" spans="25:69" s="47" customFormat="1" ht="12" customHeight="1">
      <c r="Y100" s="103"/>
      <c r="Z100" s="225" t="s">
        <v>319</v>
      </c>
      <c r="AA100" s="570" t="s">
        <v>315</v>
      </c>
      <c r="AB100" s="570"/>
      <c r="AC100" s="570"/>
      <c r="AD100" s="570"/>
      <c r="AE100" s="570"/>
      <c r="AF100" s="570"/>
      <c r="AG100" s="570"/>
      <c r="AH100" s="570"/>
      <c r="AI100" s="570"/>
      <c r="AJ100" s="570"/>
      <c r="AK100" s="570"/>
      <c r="AL100" s="570"/>
      <c r="AM100" s="570"/>
      <c r="AN100" s="570"/>
      <c r="AO100" s="570"/>
      <c r="AP100" s="570"/>
      <c r="AQ100" s="570"/>
      <c r="AR100" s="570"/>
      <c r="AS100" s="570"/>
      <c r="AT100" s="570"/>
      <c r="AU100" s="570"/>
      <c r="AV100" s="570"/>
      <c r="AW100" s="570"/>
      <c r="AX100" s="570"/>
      <c r="AY100" s="570"/>
      <c r="AZ100" s="570"/>
      <c r="BA100" s="570"/>
      <c r="BB100" s="570"/>
      <c r="BC100" s="570"/>
      <c r="BD100" s="570"/>
      <c r="BE100" s="570"/>
      <c r="BF100" s="570"/>
      <c r="BG100" s="570"/>
      <c r="BH100" s="104"/>
      <c r="BI100" s="22"/>
      <c r="BJ100" s="22"/>
      <c r="BK100" s="109"/>
      <c r="BL100" s="109"/>
      <c r="BM100" s="109"/>
      <c r="BN100" s="109"/>
      <c r="BO100" s="109"/>
      <c r="BP100" s="109"/>
      <c r="BQ100" s="109"/>
    </row>
    <row r="101" spans="25:69" s="47" customFormat="1" ht="12" customHeight="1">
      <c r="Y101" s="103"/>
      <c r="Z101" s="225"/>
      <c r="AA101" s="570"/>
      <c r="AB101" s="570"/>
      <c r="AC101" s="570"/>
      <c r="AD101" s="570"/>
      <c r="AE101" s="570"/>
      <c r="AF101" s="570"/>
      <c r="AG101" s="570"/>
      <c r="AH101" s="570"/>
      <c r="AI101" s="570"/>
      <c r="AJ101" s="570"/>
      <c r="AK101" s="570"/>
      <c r="AL101" s="570"/>
      <c r="AM101" s="570"/>
      <c r="AN101" s="570"/>
      <c r="AO101" s="570"/>
      <c r="AP101" s="570"/>
      <c r="AQ101" s="570"/>
      <c r="AR101" s="570"/>
      <c r="AS101" s="570"/>
      <c r="AT101" s="570"/>
      <c r="AU101" s="570"/>
      <c r="AV101" s="570"/>
      <c r="AW101" s="570"/>
      <c r="AX101" s="570"/>
      <c r="AY101" s="570"/>
      <c r="AZ101" s="570"/>
      <c r="BA101" s="570"/>
      <c r="BB101" s="570"/>
      <c r="BC101" s="570"/>
      <c r="BD101" s="570"/>
      <c r="BE101" s="570"/>
      <c r="BF101" s="570"/>
      <c r="BG101" s="570"/>
      <c r="BH101" s="104"/>
      <c r="BI101" s="22"/>
      <c r="BJ101" s="22"/>
      <c r="BK101" s="109"/>
      <c r="BL101" s="109"/>
      <c r="BM101" s="109"/>
      <c r="BN101" s="109"/>
      <c r="BO101" s="109"/>
      <c r="BP101" s="109"/>
      <c r="BQ101" s="109"/>
    </row>
    <row r="102" spans="25:69" s="47" customFormat="1" ht="12" customHeight="1">
      <c r="Y102" s="103"/>
      <c r="Z102" s="225"/>
      <c r="AA102" s="570"/>
      <c r="AB102" s="570"/>
      <c r="AC102" s="570"/>
      <c r="AD102" s="570"/>
      <c r="AE102" s="570"/>
      <c r="AF102" s="570"/>
      <c r="AG102" s="570"/>
      <c r="AH102" s="570"/>
      <c r="AI102" s="570"/>
      <c r="AJ102" s="570"/>
      <c r="AK102" s="570"/>
      <c r="AL102" s="570"/>
      <c r="AM102" s="570"/>
      <c r="AN102" s="570"/>
      <c r="AO102" s="570"/>
      <c r="AP102" s="570"/>
      <c r="AQ102" s="570"/>
      <c r="AR102" s="570"/>
      <c r="AS102" s="570"/>
      <c r="AT102" s="570"/>
      <c r="AU102" s="570"/>
      <c r="AV102" s="570"/>
      <c r="AW102" s="570"/>
      <c r="AX102" s="570"/>
      <c r="AY102" s="570"/>
      <c r="AZ102" s="570"/>
      <c r="BA102" s="570"/>
      <c r="BB102" s="570"/>
      <c r="BC102" s="570"/>
      <c r="BD102" s="570"/>
      <c r="BE102" s="570"/>
      <c r="BF102" s="570"/>
      <c r="BG102" s="570"/>
      <c r="BH102" s="104"/>
      <c r="BI102" s="22"/>
      <c r="BJ102" s="22"/>
      <c r="BK102" s="109"/>
      <c r="BL102" s="109"/>
      <c r="BM102" s="109"/>
      <c r="BN102" s="109"/>
      <c r="BO102" s="109"/>
      <c r="BP102" s="109"/>
      <c r="BQ102" s="109"/>
    </row>
    <row r="103" spans="25:69" s="52" customFormat="1" ht="12" customHeight="1">
      <c r="Y103" s="103"/>
      <c r="Z103" s="226" t="s">
        <v>319</v>
      </c>
      <c r="AA103" s="571" t="s">
        <v>399</v>
      </c>
      <c r="AB103" s="571"/>
      <c r="AC103" s="571"/>
      <c r="AD103" s="571"/>
      <c r="AE103" s="571"/>
      <c r="AF103" s="571"/>
      <c r="AG103" s="571"/>
      <c r="AH103" s="571"/>
      <c r="AI103" s="571"/>
      <c r="AJ103" s="571"/>
      <c r="AK103" s="571"/>
      <c r="AL103" s="571"/>
      <c r="AM103" s="571"/>
      <c r="AN103" s="571"/>
      <c r="AO103" s="571"/>
      <c r="AP103" s="571"/>
      <c r="AQ103" s="571"/>
      <c r="AR103" s="571"/>
      <c r="AS103" s="571"/>
      <c r="AT103" s="571"/>
      <c r="AU103" s="571"/>
      <c r="AV103" s="571"/>
      <c r="AW103" s="571"/>
      <c r="AX103" s="571"/>
      <c r="AY103" s="571"/>
      <c r="AZ103" s="571"/>
      <c r="BA103" s="571"/>
      <c r="BB103" s="571"/>
      <c r="BC103" s="571"/>
      <c r="BD103" s="571"/>
      <c r="BE103" s="571"/>
      <c r="BF103" s="571"/>
      <c r="BG103" s="571"/>
      <c r="BH103" s="104"/>
      <c r="BI103" s="24"/>
    </row>
    <row r="104" spans="25:69" s="52" customFormat="1" ht="12" customHeight="1">
      <c r="Y104" s="103"/>
      <c r="Z104" s="226"/>
      <c r="AA104" s="571"/>
      <c r="AB104" s="571"/>
      <c r="AC104" s="571"/>
      <c r="AD104" s="571"/>
      <c r="AE104" s="571"/>
      <c r="AF104" s="571"/>
      <c r="AG104" s="571"/>
      <c r="AH104" s="571"/>
      <c r="AI104" s="571"/>
      <c r="AJ104" s="571"/>
      <c r="AK104" s="571"/>
      <c r="AL104" s="571"/>
      <c r="AM104" s="571"/>
      <c r="AN104" s="571"/>
      <c r="AO104" s="571"/>
      <c r="AP104" s="571"/>
      <c r="AQ104" s="571"/>
      <c r="AR104" s="571"/>
      <c r="AS104" s="571"/>
      <c r="AT104" s="571"/>
      <c r="AU104" s="571"/>
      <c r="AV104" s="571"/>
      <c r="AW104" s="571"/>
      <c r="AX104" s="571"/>
      <c r="AY104" s="571"/>
      <c r="AZ104" s="571"/>
      <c r="BA104" s="571"/>
      <c r="BB104" s="571"/>
      <c r="BC104" s="571"/>
      <c r="BD104" s="571"/>
      <c r="BE104" s="571"/>
      <c r="BF104" s="571"/>
      <c r="BG104" s="571"/>
      <c r="BH104" s="104"/>
      <c r="BI104" s="24"/>
    </row>
    <row r="105" spans="25:69" s="52" customFormat="1" ht="12" customHeight="1">
      <c r="Y105" s="103"/>
      <c r="Z105" s="226"/>
      <c r="AA105" s="571"/>
      <c r="AB105" s="571"/>
      <c r="AC105" s="571"/>
      <c r="AD105" s="571"/>
      <c r="AE105" s="571"/>
      <c r="AF105" s="571"/>
      <c r="AG105" s="571"/>
      <c r="AH105" s="571"/>
      <c r="AI105" s="571"/>
      <c r="AJ105" s="571"/>
      <c r="AK105" s="571"/>
      <c r="AL105" s="571"/>
      <c r="AM105" s="571"/>
      <c r="AN105" s="571"/>
      <c r="AO105" s="571"/>
      <c r="AP105" s="571"/>
      <c r="AQ105" s="571"/>
      <c r="AR105" s="571"/>
      <c r="AS105" s="571"/>
      <c r="AT105" s="571"/>
      <c r="AU105" s="571"/>
      <c r="AV105" s="571"/>
      <c r="AW105" s="571"/>
      <c r="AX105" s="571"/>
      <c r="AY105" s="571"/>
      <c r="AZ105" s="571"/>
      <c r="BA105" s="571"/>
      <c r="BB105" s="571"/>
      <c r="BC105" s="571"/>
      <c r="BD105" s="571"/>
      <c r="BE105" s="571"/>
      <c r="BF105" s="571"/>
      <c r="BG105" s="571"/>
      <c r="BH105" s="104"/>
      <c r="BJ105" s="24"/>
      <c r="BK105" s="38"/>
      <c r="BL105" s="38"/>
      <c r="BM105" s="38"/>
      <c r="BN105" s="38"/>
      <c r="BO105" s="38"/>
      <c r="BP105" s="38"/>
      <c r="BQ105" s="38"/>
    </row>
    <row r="106" spans="25:69" s="52" customFormat="1" ht="12" customHeight="1">
      <c r="Y106" s="103"/>
      <c r="Z106" s="226"/>
      <c r="AA106" s="571"/>
      <c r="AB106" s="571"/>
      <c r="AC106" s="571"/>
      <c r="AD106" s="571"/>
      <c r="AE106" s="571"/>
      <c r="AF106" s="571"/>
      <c r="AG106" s="571"/>
      <c r="AH106" s="571"/>
      <c r="AI106" s="571"/>
      <c r="AJ106" s="571"/>
      <c r="AK106" s="571"/>
      <c r="AL106" s="571"/>
      <c r="AM106" s="571"/>
      <c r="AN106" s="571"/>
      <c r="AO106" s="571"/>
      <c r="AP106" s="571"/>
      <c r="AQ106" s="571"/>
      <c r="AR106" s="571"/>
      <c r="AS106" s="571"/>
      <c r="AT106" s="571"/>
      <c r="AU106" s="571"/>
      <c r="AV106" s="571"/>
      <c r="AW106" s="571"/>
      <c r="AX106" s="571"/>
      <c r="AY106" s="571"/>
      <c r="AZ106" s="571"/>
      <c r="BA106" s="571"/>
      <c r="BB106" s="571"/>
      <c r="BC106" s="571"/>
      <c r="BD106" s="571"/>
      <c r="BE106" s="571"/>
      <c r="BF106" s="571"/>
      <c r="BG106" s="571"/>
      <c r="BH106" s="104"/>
      <c r="BJ106" s="24"/>
      <c r="BK106" s="38"/>
      <c r="BL106" s="38"/>
      <c r="BM106" s="38"/>
      <c r="BN106" s="38"/>
      <c r="BO106" s="38"/>
      <c r="BP106" s="38"/>
      <c r="BQ106" s="38"/>
    </row>
    <row r="107" spans="25:69" s="52" customFormat="1" ht="12" customHeight="1">
      <c r="Y107" s="105"/>
      <c r="Z107" s="223" t="s">
        <v>319</v>
      </c>
      <c r="AA107" s="532" t="s">
        <v>331</v>
      </c>
      <c r="AB107" s="532"/>
      <c r="AC107" s="532"/>
      <c r="AD107" s="532"/>
      <c r="AE107" s="532"/>
      <c r="AF107" s="532"/>
      <c r="AG107" s="532"/>
      <c r="AH107" s="532"/>
      <c r="AI107" s="532"/>
      <c r="AJ107" s="532"/>
      <c r="AK107" s="532"/>
      <c r="AL107" s="532"/>
      <c r="AM107" s="532"/>
      <c r="AN107" s="532"/>
      <c r="AO107" s="532"/>
      <c r="AP107" s="532"/>
      <c r="AQ107" s="532"/>
      <c r="AR107" s="532"/>
      <c r="AS107" s="532"/>
      <c r="AT107" s="532"/>
      <c r="AU107" s="532"/>
      <c r="AV107" s="532"/>
      <c r="AW107" s="532"/>
      <c r="AX107" s="532"/>
      <c r="AY107" s="532"/>
      <c r="AZ107" s="532"/>
      <c r="BA107" s="532"/>
      <c r="BB107" s="532"/>
      <c r="BC107" s="532"/>
      <c r="BD107" s="532"/>
      <c r="BE107" s="532"/>
      <c r="BF107" s="532"/>
      <c r="BG107" s="532"/>
      <c r="BH107" s="106"/>
      <c r="BI107" s="50"/>
      <c r="BK107" s="38"/>
      <c r="BL107" s="38"/>
      <c r="BM107" s="38"/>
      <c r="BN107" s="38"/>
      <c r="BO107" s="38"/>
      <c r="BP107" s="38"/>
      <c r="BQ107" s="38"/>
    </row>
    <row r="108" spans="25:69" s="52" customFormat="1" ht="12" customHeight="1">
      <c r="Y108" s="187"/>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78"/>
      <c r="BI108" s="50"/>
      <c r="BK108" s="38"/>
      <c r="BL108" s="38"/>
      <c r="BM108" s="38"/>
      <c r="BN108" s="38"/>
      <c r="BO108" s="38"/>
      <c r="BP108" s="38"/>
      <c r="BQ108" s="38"/>
    </row>
    <row r="109" spans="25:69" s="52" customFormat="1" ht="12" customHeight="1">
      <c r="Y109" s="187"/>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78"/>
      <c r="BI109" s="50"/>
      <c r="BK109" s="38"/>
      <c r="BL109" s="38"/>
      <c r="BM109" s="38"/>
      <c r="BN109" s="38"/>
      <c r="BO109" s="38"/>
      <c r="BP109" s="38"/>
      <c r="BQ109" s="38"/>
    </row>
    <row r="110" spans="25:69" s="52" customFormat="1" ht="12" customHeight="1">
      <c r="Y110" s="187"/>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78"/>
      <c r="BI110" s="50"/>
      <c r="BK110" s="38"/>
      <c r="BL110" s="38"/>
      <c r="BM110" s="38"/>
      <c r="BN110" s="38"/>
      <c r="BO110" s="38"/>
      <c r="BP110" s="38"/>
      <c r="BQ110" s="38"/>
    </row>
    <row r="111" spans="25:69" s="52" customFormat="1" ht="12" customHeight="1">
      <c r="Y111" s="187"/>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78"/>
      <c r="BI111" s="50"/>
      <c r="BK111" s="38"/>
      <c r="BL111" s="38"/>
      <c r="BM111" s="38"/>
      <c r="BN111" s="38"/>
      <c r="BO111" s="38"/>
      <c r="BP111" s="38"/>
      <c r="BQ111" s="38"/>
    </row>
    <row r="112" spans="25:69" s="52" customFormat="1" ht="12" customHeight="1">
      <c r="Y112" s="187"/>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78"/>
      <c r="BI112" s="50"/>
      <c r="BK112" s="38"/>
      <c r="BL112" s="38"/>
      <c r="BM112" s="38"/>
      <c r="BN112" s="38"/>
      <c r="BO112" s="38"/>
      <c r="BP112" s="38"/>
      <c r="BQ112" s="38"/>
    </row>
    <row r="113" spans="25:122" s="52" customFormat="1" ht="12" customHeight="1">
      <c r="Y113" s="187"/>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78"/>
      <c r="BI113" s="50"/>
      <c r="BK113" s="38"/>
      <c r="BL113" s="38"/>
      <c r="BM113" s="38"/>
      <c r="BN113" s="38"/>
      <c r="BO113" s="38"/>
      <c r="BP113" s="38"/>
      <c r="BQ113" s="38"/>
    </row>
    <row r="114" spans="25:122" s="52" customFormat="1" ht="12" customHeight="1">
      <c r="Y114" s="187"/>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78"/>
      <c r="BI114" s="50"/>
      <c r="BK114" s="38"/>
      <c r="BL114" s="38"/>
      <c r="BM114" s="38"/>
      <c r="BN114" s="38"/>
      <c r="BO114" s="38"/>
      <c r="BP114" s="38"/>
      <c r="BQ114" s="38"/>
    </row>
    <row r="115" spans="25:122" s="52" customFormat="1" ht="12" customHeight="1">
      <c r="Y115" s="187"/>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78"/>
      <c r="BI115" s="50"/>
      <c r="BK115" s="38"/>
      <c r="BL115" s="38"/>
      <c r="BM115" s="38"/>
      <c r="BN115" s="38"/>
      <c r="BO115" s="38"/>
      <c r="BP115" s="38"/>
      <c r="BQ115" s="38"/>
    </row>
    <row r="116" spans="25:122" s="52" customFormat="1" ht="12" customHeight="1">
      <c r="Y116" s="187"/>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78"/>
      <c r="BI116" s="50"/>
      <c r="BK116" s="38"/>
      <c r="BL116" s="38"/>
      <c r="BM116" s="38"/>
      <c r="BN116" s="38"/>
      <c r="BO116" s="38"/>
      <c r="BP116" s="38"/>
      <c r="BQ116" s="38"/>
    </row>
    <row r="117" spans="25:122" s="52" customFormat="1" ht="12" customHeight="1">
      <c r="Y117" s="187"/>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78"/>
      <c r="BI117" s="50"/>
      <c r="BK117" s="38"/>
      <c r="BL117" s="38"/>
      <c r="BM117" s="38"/>
      <c r="BN117" s="38"/>
      <c r="BO117" s="38"/>
      <c r="BP117" s="38"/>
      <c r="BQ117" s="38"/>
    </row>
    <row r="118" spans="25:122" s="52" customFormat="1" ht="12" customHeight="1">
      <c r="Y118" s="187"/>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78"/>
      <c r="BI118" s="50"/>
      <c r="BK118" s="38"/>
      <c r="BL118" s="38"/>
      <c r="BM118" s="38"/>
      <c r="BN118" s="38"/>
      <c r="BO118" s="38"/>
      <c r="BP118" s="38"/>
      <c r="BQ118" s="38"/>
    </row>
    <row r="119" spans="25:122" s="52" customFormat="1" ht="12" customHeight="1">
      <c r="Y119" s="533" t="str">
        <f>AS10</f>
        <v>○○○コンサルタント株式会社</v>
      </c>
      <c r="Z119" s="533"/>
      <c r="AA119" s="533"/>
      <c r="AB119" s="533"/>
      <c r="AC119" s="533"/>
      <c r="AD119" s="533"/>
      <c r="AE119" s="533"/>
      <c r="AF119" s="533"/>
      <c r="AG119" s="533"/>
      <c r="AH119" s="533"/>
      <c r="AI119" s="533"/>
      <c r="AJ119" s="533"/>
      <c r="AK119" s="533"/>
      <c r="AL119" s="533"/>
      <c r="AM119" s="533"/>
      <c r="AN119" s="533"/>
      <c r="AO119" s="533"/>
      <c r="AP119" s="533"/>
      <c r="AQ119" s="533"/>
      <c r="AR119" s="533"/>
      <c r="AS119" s="533"/>
      <c r="AT119" s="533"/>
      <c r="AU119" s="533"/>
      <c r="AV119" s="533"/>
      <c r="AW119" s="533"/>
      <c r="AX119" s="533"/>
      <c r="AY119" s="533"/>
      <c r="AZ119" s="533"/>
      <c r="BA119" s="533"/>
      <c r="BB119" s="533"/>
      <c r="BC119" s="533"/>
      <c r="BD119" s="533"/>
      <c r="BE119" s="533"/>
      <c r="BF119" s="533"/>
      <c r="BG119" s="533"/>
      <c r="BH119" s="533"/>
      <c r="BI119" s="50"/>
      <c r="BK119" s="38"/>
      <c r="BL119" s="38"/>
      <c r="BM119" s="38"/>
      <c r="BN119" s="38"/>
      <c r="BO119" s="38"/>
      <c r="BP119" s="38"/>
      <c r="BQ119" s="38"/>
    </row>
    <row r="120" spans="25:122" s="52" customFormat="1" ht="15" customHeight="1">
      <c r="Y120" s="533" t="str">
        <f>AG19</f>
        <v>令和８年度［第３８-Ｋ１５０５-２１号］栃山川水系河川調査に伴う設計業務委託（河川整備計画変更）</v>
      </c>
      <c r="Z120" s="533"/>
      <c r="AA120" s="533"/>
      <c r="AB120" s="533"/>
      <c r="AC120" s="533"/>
      <c r="AD120" s="533"/>
      <c r="AE120" s="533"/>
      <c r="AF120" s="533"/>
      <c r="AG120" s="533"/>
      <c r="AH120" s="533"/>
      <c r="AI120" s="533"/>
      <c r="AJ120" s="533"/>
      <c r="AK120" s="533"/>
      <c r="AL120" s="533"/>
      <c r="AM120" s="533"/>
      <c r="AN120" s="533"/>
      <c r="AO120" s="533"/>
      <c r="AP120" s="533"/>
      <c r="AQ120" s="533"/>
      <c r="AR120" s="533"/>
      <c r="AS120" s="533"/>
      <c r="AT120" s="533"/>
      <c r="AU120" s="533"/>
      <c r="AV120" s="533"/>
      <c r="AW120" s="533"/>
      <c r="AX120" s="533"/>
      <c r="AY120" s="533"/>
      <c r="AZ120" s="533"/>
      <c r="BA120" s="533"/>
      <c r="BB120" s="533"/>
      <c r="BC120" s="533"/>
      <c r="BD120" s="533"/>
      <c r="BE120" s="533"/>
      <c r="BF120" s="533"/>
      <c r="BG120" s="533"/>
      <c r="BH120" s="533"/>
      <c r="BI120" s="50"/>
      <c r="BK120" s="38"/>
      <c r="BL120" s="38"/>
      <c r="BM120" s="38"/>
      <c r="BN120" s="38"/>
      <c r="BO120" s="38"/>
      <c r="BP120" s="38"/>
      <c r="BQ120" s="38"/>
      <c r="BR120" s="38"/>
      <c r="BS120" s="38"/>
      <c r="BT120" s="38"/>
    </row>
    <row r="121" spans="25:122" ht="15" customHeight="1">
      <c r="Y121" s="38">
        <v>24</v>
      </c>
      <c r="Z121" s="38">
        <v>4</v>
      </c>
      <c r="AA121" s="38">
        <v>1</v>
      </c>
      <c r="AB121" s="38"/>
      <c r="AC121" s="39" t="s">
        <v>87</v>
      </c>
      <c r="AD121" s="38">
        <v>23</v>
      </c>
      <c r="AE121" s="38"/>
      <c r="AF121" s="38"/>
      <c r="AG121" s="38" t="s">
        <v>133</v>
      </c>
      <c r="AH121" s="38" t="s">
        <v>121</v>
      </c>
      <c r="AI121"/>
      <c r="AJ121" s="2"/>
      <c r="AK121" s="2"/>
      <c r="AL121" s="2"/>
      <c r="AM121" s="2"/>
      <c r="AN121" s="76" t="s">
        <v>364</v>
      </c>
      <c r="AS121" s="2"/>
      <c r="AT121" s="2"/>
      <c r="AU121" s="114" t="s">
        <v>131</v>
      </c>
      <c r="AV121" s="2"/>
      <c r="AW121" s="2">
        <f>IF(AW24=AU121,0,1)</f>
        <v>0</v>
      </c>
      <c r="AX121" s="2" t="s">
        <v>236</v>
      </c>
      <c r="AY121" s="2"/>
      <c r="AZ121" s="2"/>
      <c r="BA121" s="2" t="s">
        <v>311</v>
      </c>
      <c r="BB121" s="2"/>
      <c r="BC121" s="2"/>
      <c r="BD121" s="2"/>
      <c r="BE121" s="2"/>
      <c r="BF121" s="2"/>
      <c r="BG121" s="2"/>
      <c r="BH121"/>
      <c r="BJ121" s="129" t="s">
        <v>258</v>
      </c>
      <c r="BK121" s="123"/>
      <c r="BL121" s="123"/>
      <c r="BM121" s="123"/>
      <c r="BN121" s="123"/>
      <c r="BO121" s="123"/>
      <c r="BP121" s="123"/>
      <c r="BQ121" s="123"/>
      <c r="BR121" s="144"/>
      <c r="BS121" t="s">
        <v>265</v>
      </c>
      <c r="BT121" s="2"/>
      <c r="BU121" s="2"/>
      <c r="BV121" s="2"/>
      <c r="BW121" s="38" t="str">
        <f>IF(AG47="","",AF47&amp;AG47)</f>
        <v>①焼津市内</v>
      </c>
      <c r="BX121" s="2"/>
      <c r="BY121" s="2"/>
      <c r="BZ121" s="2"/>
      <c r="CD121" s="175" t="s">
        <v>198</v>
      </c>
      <c r="CE121" s="129"/>
      <c r="CF121" s="129"/>
      <c r="CG121" s="129"/>
      <c r="CH121" s="129"/>
      <c r="CI121" s="35" t="s">
        <v>210</v>
      </c>
      <c r="CJ121" s="129"/>
      <c r="CK121" s="129"/>
      <c r="CL121" s="129" t="s">
        <v>310</v>
      </c>
      <c r="CM121" s="129"/>
      <c r="CN121" s="129"/>
      <c r="CO121" s="129"/>
      <c r="CP121" s="129"/>
      <c r="CQ121" s="129"/>
      <c r="CR121" s="129"/>
      <c r="CS121" s="174" t="s">
        <v>204</v>
      </c>
      <c r="CT121" s="168"/>
      <c r="CU121" s="168"/>
      <c r="CV121" s="168"/>
      <c r="CW121" s="168"/>
      <c r="CX121" s="168"/>
      <c r="CY121" s="168"/>
      <c r="CZ121" s="168"/>
      <c r="DA121" s="168" t="str">
        <f>AF78&amp;AG78&amp;AW78&amp;AG79&amp;AO79</f>
        <v>①○○○○事務所管内に本社を有する</v>
      </c>
      <c r="DB121" s="168"/>
      <c r="DC121" s="168"/>
      <c r="DD121" s="168"/>
      <c r="DE121" s="168"/>
      <c r="DF121" s="168"/>
      <c r="DG121" s="168"/>
      <c r="DH121" s="168"/>
      <c r="DI121" s="174" t="s">
        <v>18</v>
      </c>
      <c r="DJ121" s="168"/>
      <c r="DK121" s="169"/>
      <c r="DR121" s="174" t="s">
        <v>21</v>
      </c>
    </row>
    <row r="122" spans="25:122" ht="15" customHeight="1">
      <c r="Y122" s="38">
        <v>25</v>
      </c>
      <c r="Z122" s="38">
        <v>5</v>
      </c>
      <c r="AA122" s="38">
        <v>2</v>
      </c>
      <c r="AB122" s="38"/>
      <c r="AC122" s="39" t="s">
        <v>88</v>
      </c>
      <c r="AD122" s="38">
        <v>24</v>
      </c>
      <c r="AE122" s="38"/>
      <c r="AF122" s="38"/>
      <c r="AG122" s="38" t="s">
        <v>354</v>
      </c>
      <c r="AH122" s="38" t="s">
        <v>122</v>
      </c>
      <c r="AI122"/>
      <c r="AJ122" s="2"/>
      <c r="AK122" s="2"/>
      <c r="AL122" s="2"/>
      <c r="AM122" s="2"/>
      <c r="AV122" s="2"/>
      <c r="AW122" s="2"/>
      <c r="AX122" s="2" t="s">
        <v>237</v>
      </c>
      <c r="AY122" s="2"/>
      <c r="AZ122" s="2"/>
      <c r="BA122" s="2" t="s">
        <v>312</v>
      </c>
      <c r="BB122" s="2"/>
      <c r="BC122" s="2"/>
      <c r="BD122" s="2"/>
      <c r="BE122" s="2"/>
      <c r="BF122" s="2"/>
      <c r="BG122" s="2"/>
      <c r="BH122"/>
      <c r="BJ122" t="s">
        <v>43</v>
      </c>
      <c r="BK122" s="138"/>
      <c r="BL122" s="138"/>
      <c r="BM122" s="138"/>
      <c r="BN122" s="138"/>
      <c r="BO122" s="138"/>
      <c r="BP122" s="138"/>
      <c r="BQ122" s="138"/>
      <c r="BR122" s="139"/>
      <c r="BS122" t="s">
        <v>266</v>
      </c>
      <c r="BT122" s="2"/>
      <c r="BU122" s="2"/>
      <c r="BV122" s="2"/>
      <c r="BW122" s="38" t="str">
        <f>IF(AG49="","-",AF49&amp;AG49)</f>
        <v>②島田土木事務所管内</v>
      </c>
      <c r="BX122" s="2"/>
      <c r="BY122" s="2"/>
      <c r="BZ122" s="2"/>
      <c r="CD122" s="170" t="s">
        <v>199</v>
      </c>
      <c r="CE122" s="35"/>
      <c r="CF122" s="35"/>
      <c r="CG122" s="35"/>
      <c r="CH122" s="35"/>
      <c r="CI122" s="35"/>
      <c r="CJ122" s="35"/>
      <c r="CK122" s="35"/>
      <c r="CL122" s="35" t="s">
        <v>377</v>
      </c>
      <c r="CM122" s="35"/>
      <c r="CN122" s="35"/>
      <c r="CO122" s="35"/>
      <c r="CP122" s="35"/>
      <c r="CQ122" s="35"/>
      <c r="CR122" s="35"/>
      <c r="CS122" s="170" t="s">
        <v>271</v>
      </c>
      <c r="CT122" s="35"/>
      <c r="CU122" s="35"/>
      <c r="CV122" s="35"/>
      <c r="CW122" s="35"/>
      <c r="CX122" s="35"/>
      <c r="CY122" s="35"/>
      <c r="CZ122" s="35"/>
      <c r="DA122" s="35" t="str">
        <f>AF80</f>
        <v>②上記以外</v>
      </c>
      <c r="DB122" s="35"/>
      <c r="DC122" s="35"/>
      <c r="DD122" s="35"/>
      <c r="DE122" s="35"/>
      <c r="DF122" s="35"/>
      <c r="DG122" s="35"/>
      <c r="DH122" s="35"/>
      <c r="DI122" s="181" t="s">
        <v>19</v>
      </c>
      <c r="DJ122" s="35"/>
      <c r="DK122" s="156"/>
      <c r="DR122" s="181" t="s">
        <v>43</v>
      </c>
    </row>
    <row r="123" spans="25:122" ht="15" customHeight="1">
      <c r="Y123" s="38">
        <v>26</v>
      </c>
      <c r="Z123" s="38">
        <v>6</v>
      </c>
      <c r="AA123" s="38">
        <v>3</v>
      </c>
      <c r="AB123" s="38"/>
      <c r="AC123" s="39" t="s">
        <v>153</v>
      </c>
      <c r="AD123" s="38">
        <v>25</v>
      </c>
      <c r="AE123" s="38"/>
      <c r="AF123" s="38"/>
      <c r="AG123" s="38" t="s">
        <v>257</v>
      </c>
      <c r="AH123" s="38" t="s">
        <v>123</v>
      </c>
      <c r="AI123"/>
      <c r="AJ123" s="2"/>
      <c r="AK123" s="2"/>
      <c r="AL123" s="2"/>
      <c r="AM123" s="2"/>
      <c r="AN123" s="2" t="s">
        <v>349</v>
      </c>
      <c r="AO123" s="2"/>
      <c r="AP123" s="2"/>
      <c r="AQ123" s="2"/>
      <c r="AR123" s="2"/>
      <c r="AS123" s="2"/>
      <c r="AT123" s="2"/>
      <c r="AU123" s="114" t="s">
        <v>98</v>
      </c>
      <c r="AV123" s="2"/>
      <c r="AW123" s="2"/>
      <c r="AX123" s="2"/>
      <c r="AY123" s="2"/>
      <c r="AZ123" s="2"/>
      <c r="BA123" s="2" t="s">
        <v>134</v>
      </c>
      <c r="BB123" s="2"/>
      <c r="BC123" s="2"/>
      <c r="BD123" s="2"/>
      <c r="BE123" s="2"/>
      <c r="BF123" s="2"/>
      <c r="BG123" s="2"/>
      <c r="BH123"/>
      <c r="BK123"/>
      <c r="BL123"/>
      <c r="BM123"/>
      <c r="BN123"/>
      <c r="BO123"/>
      <c r="BP123"/>
      <c r="BQ123"/>
      <c r="BR123" s="2"/>
      <c r="BS123" s="2"/>
      <c r="BT123" s="2"/>
      <c r="BU123" s="2"/>
      <c r="BV123" s="2"/>
      <c r="BW123" s="2" t="str">
        <f>AF51</f>
        <v>③上記以外</v>
      </c>
      <c r="BX123" s="2"/>
      <c r="BY123" s="2"/>
      <c r="BZ123" s="2"/>
      <c r="CD123" s="170" t="s">
        <v>200</v>
      </c>
      <c r="CE123" s="35"/>
      <c r="CF123" s="35"/>
      <c r="CG123" s="35"/>
      <c r="CH123" s="35"/>
      <c r="CI123" s="35" t="s">
        <v>23</v>
      </c>
      <c r="CJ123" s="35"/>
      <c r="CK123" s="35"/>
      <c r="CL123" s="35" t="s">
        <v>378</v>
      </c>
      <c r="CM123" s="35"/>
      <c r="CN123" s="35"/>
      <c r="CO123" s="35"/>
      <c r="CP123" s="35"/>
      <c r="CQ123" s="35"/>
      <c r="CR123" s="35"/>
      <c r="CS123" s="171" t="s">
        <v>43</v>
      </c>
      <c r="CT123" s="172"/>
      <c r="CU123" s="172"/>
      <c r="CV123" s="172"/>
      <c r="CW123" s="172"/>
      <c r="CX123" s="172"/>
      <c r="CY123" s="172"/>
      <c r="CZ123" s="172"/>
      <c r="DA123" s="172"/>
      <c r="DB123" s="172"/>
      <c r="DC123" s="172"/>
      <c r="DD123" s="172"/>
      <c r="DE123" s="172"/>
      <c r="DF123" s="172"/>
      <c r="DG123" s="172"/>
      <c r="DH123" s="172"/>
      <c r="DI123" s="181" t="s">
        <v>267</v>
      </c>
      <c r="DJ123" s="172"/>
      <c r="DK123" s="173"/>
    </row>
    <row r="124" spans="25:122" ht="15" customHeight="1">
      <c r="Y124" s="38">
        <v>27</v>
      </c>
      <c r="Z124" s="38">
        <v>7</v>
      </c>
      <c r="AA124" s="38">
        <v>4</v>
      </c>
      <c r="AB124" s="38"/>
      <c r="AC124" s="39" t="s">
        <v>154</v>
      </c>
      <c r="AD124" s="38">
        <v>26</v>
      </c>
      <c r="AE124" s="38"/>
      <c r="AF124" s="38"/>
      <c r="AG124" s="38" t="str">
        <f>IF(AF36="","-",AF36)</f>
        <v>-</v>
      </c>
      <c r="AH124" s="38" t="s">
        <v>268</v>
      </c>
      <c r="AI124"/>
      <c r="AJ124" s="2"/>
      <c r="AK124" s="2"/>
      <c r="AL124" s="2"/>
      <c r="AM124" s="2"/>
      <c r="AU124" s="2"/>
      <c r="AV124" s="2"/>
      <c r="AW124" s="2"/>
      <c r="AX124" s="256" t="s">
        <v>368</v>
      </c>
      <c r="AY124" s="2"/>
      <c r="AZ124" s="2"/>
      <c r="BA124" s="2"/>
      <c r="BB124" s="2"/>
      <c r="BC124" s="2"/>
      <c r="BD124" s="2"/>
      <c r="BE124" s="2"/>
      <c r="BF124" s="2"/>
      <c r="BG124" s="2"/>
      <c r="BH124"/>
      <c r="BK124"/>
      <c r="BL124"/>
      <c r="BM124"/>
      <c r="BN124"/>
      <c r="BO124"/>
      <c r="BP124"/>
      <c r="BQ124"/>
      <c r="BR124" s="2"/>
      <c r="BS124" s="2"/>
      <c r="BT124" s="2"/>
      <c r="BU124" s="2"/>
      <c r="BV124" s="2"/>
      <c r="BW124" s="2"/>
      <c r="BX124" s="2"/>
      <c r="BY124" s="2"/>
      <c r="BZ124" s="2"/>
      <c r="CD124" s="170" t="s">
        <v>197</v>
      </c>
      <c r="CE124" s="35"/>
      <c r="CF124" s="35"/>
      <c r="CG124" s="35"/>
      <c r="CH124" s="35"/>
      <c r="CI124" s="176"/>
      <c r="CJ124" s="35"/>
      <c r="CK124" s="35"/>
      <c r="CL124" s="35"/>
      <c r="CM124" s="35"/>
      <c r="CN124" s="35"/>
      <c r="CO124" s="35"/>
      <c r="CP124" s="35"/>
      <c r="CQ124" s="35"/>
      <c r="CR124" s="35"/>
      <c r="CS124" s="156"/>
      <c r="CT124" s="38"/>
      <c r="CU124" s="38"/>
      <c r="CV124" s="38"/>
      <c r="CW124" s="38"/>
      <c r="CX124" s="38"/>
      <c r="CY124" s="38"/>
    </row>
    <row r="125" spans="25:122" ht="15" customHeight="1">
      <c r="Y125" s="38">
        <v>28</v>
      </c>
      <c r="Z125" s="38">
        <v>8</v>
      </c>
      <c r="AA125" s="38">
        <v>5</v>
      </c>
      <c r="AB125" s="38"/>
      <c r="AC125" s="39" t="s">
        <v>156</v>
      </c>
      <c r="AD125" s="38">
        <v>27</v>
      </c>
      <c r="AE125" s="38"/>
      <c r="AF125" s="38"/>
      <c r="AG125" s="38" t="s">
        <v>134</v>
      </c>
      <c r="AH125" s="38" t="s">
        <v>125</v>
      </c>
      <c r="AI125"/>
      <c r="AJ125" s="2"/>
      <c r="AK125" s="2"/>
      <c r="AL125" s="2"/>
      <c r="AM125" s="2"/>
      <c r="AN125" s="247" t="s">
        <v>350</v>
      </c>
      <c r="AO125" s="247"/>
      <c r="AP125" s="247"/>
      <c r="AQ125" s="2"/>
      <c r="AR125" s="2"/>
      <c r="AS125" s="2"/>
      <c r="AT125" s="2"/>
      <c r="AU125" s="2"/>
      <c r="AV125" s="2"/>
      <c r="AW125" s="2"/>
      <c r="AX125" s="256" t="s">
        <v>369</v>
      </c>
      <c r="AY125" s="2"/>
      <c r="AZ125" s="2"/>
      <c r="BA125" s="2"/>
      <c r="BB125" s="2"/>
      <c r="BC125" s="2"/>
      <c r="BD125" s="2"/>
      <c r="BE125" s="2"/>
      <c r="BF125" s="2"/>
      <c r="BG125" s="2"/>
      <c r="BH125"/>
      <c r="BK125"/>
      <c r="BL125"/>
      <c r="BM125"/>
      <c r="BN125"/>
      <c r="BO125"/>
      <c r="BP125"/>
      <c r="BQ125"/>
      <c r="BR125" s="2"/>
      <c r="BS125" s="2"/>
      <c r="BT125" s="2"/>
      <c r="BU125" s="2"/>
      <c r="BV125" s="2"/>
      <c r="BW125" s="2"/>
      <c r="BX125" s="2"/>
      <c r="BY125" s="2"/>
      <c r="BZ125" s="2"/>
      <c r="CI125" s="38"/>
      <c r="CJ125" s="38"/>
      <c r="CK125" s="38"/>
      <c r="CL125" s="38"/>
      <c r="CM125" s="38"/>
      <c r="CN125" s="38"/>
      <c r="CO125" s="38"/>
      <c r="CP125" s="38"/>
      <c r="CQ125" s="38"/>
      <c r="CR125" s="38"/>
      <c r="CS125" s="38"/>
      <c r="CT125" s="38"/>
      <c r="CU125" s="38"/>
      <c r="CV125" s="38"/>
      <c r="CW125" s="38"/>
      <c r="CX125" s="38"/>
      <c r="CY125" s="38"/>
    </row>
    <row r="126" spans="25:122" ht="15" customHeight="1">
      <c r="Y126" s="38">
        <v>29</v>
      </c>
      <c r="Z126" s="38">
        <v>9</v>
      </c>
      <c r="AA126" s="38">
        <v>6</v>
      </c>
      <c r="AB126" s="38"/>
      <c r="AC126" s="39" t="s">
        <v>157</v>
      </c>
      <c r="AD126" s="38">
        <v>28</v>
      </c>
      <c r="AE126" s="38"/>
      <c r="AF126" s="38"/>
      <c r="AG126" s="38"/>
      <c r="AH126" s="38" t="s">
        <v>149</v>
      </c>
      <c r="AI126"/>
      <c r="AJ126" s="2"/>
      <c r="AK126" s="2"/>
      <c r="AL126" s="2"/>
      <c r="AM126" s="2"/>
      <c r="AN126" s="247" t="s">
        <v>351</v>
      </c>
      <c r="AO126" s="247"/>
      <c r="AP126" s="247"/>
      <c r="AQ126" s="247"/>
      <c r="AR126" s="2"/>
      <c r="AS126" s="2"/>
      <c r="AT126" s="2"/>
      <c r="AU126" s="2"/>
      <c r="AV126" s="2"/>
      <c r="AW126" s="2"/>
      <c r="AX126" s="2"/>
      <c r="AY126" s="2"/>
      <c r="AZ126" s="2"/>
      <c r="BA126" s="2"/>
      <c r="BB126" s="2"/>
      <c r="BC126" s="2"/>
      <c r="BD126" s="2"/>
      <c r="BE126" s="2"/>
      <c r="BF126" s="2"/>
      <c r="BG126" s="2"/>
      <c r="BH126"/>
      <c r="BK126"/>
      <c r="BL126"/>
      <c r="BM126"/>
      <c r="BN126"/>
      <c r="BO126"/>
      <c r="BP126"/>
      <c r="BQ126"/>
      <c r="BR126" s="2"/>
      <c r="BS126" s="2"/>
      <c r="BT126" s="2"/>
      <c r="BU126" s="2"/>
      <c r="BV126" s="2"/>
      <c r="BW126" s="2"/>
      <c r="BX126" s="2"/>
      <c r="BY126" s="2"/>
      <c r="BZ126" s="2"/>
      <c r="CI126" s="38"/>
      <c r="CJ126" s="38"/>
      <c r="CK126" s="38"/>
      <c r="CL126" s="38"/>
      <c r="CM126" s="38"/>
      <c r="CN126" s="38"/>
      <c r="CO126" s="38"/>
      <c r="CP126" s="38"/>
      <c r="CQ126" s="38"/>
      <c r="CR126" s="38"/>
      <c r="CS126" s="38"/>
      <c r="CT126" s="38"/>
      <c r="CU126" s="38"/>
      <c r="CV126" s="38"/>
      <c r="CW126" s="38"/>
      <c r="CX126" s="38"/>
      <c r="CY126" s="38"/>
    </row>
    <row r="127" spans="25:122" ht="15" customHeight="1">
      <c r="Y127" s="38">
        <v>30</v>
      </c>
      <c r="Z127" s="38">
        <v>10</v>
      </c>
      <c r="AA127" s="38">
        <v>7</v>
      </c>
      <c r="AB127" s="38"/>
      <c r="AC127" s="39" t="s">
        <v>99</v>
      </c>
      <c r="AD127" s="38">
        <v>29</v>
      </c>
      <c r="AE127" s="38"/>
      <c r="AF127" s="38"/>
      <c r="AG127" s="38"/>
      <c r="AH127" s="38"/>
      <c r="AI127"/>
      <c r="AJ127" s="2"/>
      <c r="AK127" s="2"/>
      <c r="AL127" s="2"/>
      <c r="AM127" s="2"/>
      <c r="AN127" s="247" t="s">
        <v>352</v>
      </c>
      <c r="AO127" s="247"/>
      <c r="AP127" s="247"/>
      <c r="AQ127" s="247"/>
      <c r="AR127" s="2"/>
      <c r="AS127" s="2"/>
      <c r="AT127" s="2"/>
      <c r="AU127" s="2"/>
      <c r="AV127" s="2"/>
      <c r="AW127" s="2"/>
      <c r="AX127" s="2"/>
      <c r="AY127" s="2"/>
      <c r="AZ127" s="2"/>
      <c r="BA127" s="2"/>
      <c r="BB127" s="2"/>
      <c r="BC127" s="2"/>
      <c r="BD127" s="2"/>
      <c r="BE127" s="2"/>
      <c r="BF127" s="2"/>
      <c r="BG127" s="2"/>
      <c r="BH127"/>
      <c r="BK127"/>
      <c r="BL127"/>
      <c r="BM127"/>
      <c r="BN127"/>
      <c r="BO127"/>
      <c r="BP127"/>
      <c r="BQ127"/>
      <c r="BR127" s="2"/>
      <c r="BS127" s="2"/>
      <c r="BT127" s="2"/>
      <c r="BU127" s="2"/>
      <c r="BV127" s="2"/>
      <c r="BW127" s="2"/>
      <c r="BX127" s="2"/>
      <c r="BY127" s="2"/>
      <c r="BZ127" s="2"/>
      <c r="CI127" s="38"/>
      <c r="CJ127" s="38"/>
      <c r="CK127" s="38"/>
      <c r="CL127" s="38"/>
      <c r="CM127" s="38"/>
      <c r="CN127" s="38"/>
      <c r="CO127" s="38"/>
      <c r="CP127" s="38"/>
      <c r="CQ127" s="38"/>
      <c r="CR127" s="38"/>
      <c r="CS127" s="38"/>
      <c r="CT127" s="38"/>
      <c r="CU127" s="38"/>
      <c r="CV127" s="38"/>
      <c r="CW127" s="38"/>
      <c r="CX127" s="38"/>
      <c r="CY127" s="38"/>
    </row>
    <row r="128" spans="25:122" ht="15" customHeight="1">
      <c r="Y128" s="38">
        <v>31</v>
      </c>
      <c r="Z128" s="38">
        <v>11</v>
      </c>
      <c r="AA128" s="38">
        <v>8</v>
      </c>
      <c r="AB128" s="38"/>
      <c r="AC128" s="39" t="s">
        <v>100</v>
      </c>
      <c r="AD128" s="38">
        <v>30</v>
      </c>
      <c r="AE128" s="38"/>
      <c r="AF128" s="38"/>
      <c r="AG128" s="38"/>
      <c r="AH128" s="38"/>
      <c r="AI128"/>
      <c r="AJ128" s="2"/>
      <c r="AK128" s="2"/>
      <c r="AL128" s="2"/>
      <c r="AM128" s="2"/>
      <c r="AN128" s="247" t="s">
        <v>353</v>
      </c>
      <c r="AO128" s="247"/>
      <c r="AP128" s="247"/>
      <c r="AQ128" s="247"/>
      <c r="AR128" s="2"/>
      <c r="AS128" s="2"/>
      <c r="AT128" s="2"/>
      <c r="AU128" s="2"/>
      <c r="AV128" s="2"/>
      <c r="AW128" s="2"/>
      <c r="AX128" s="2"/>
      <c r="AY128" s="2"/>
      <c r="AZ128" s="2"/>
      <c r="BA128" s="2"/>
      <c r="BB128" s="2"/>
      <c r="BC128" s="2"/>
      <c r="BD128" s="2"/>
      <c r="BE128" s="2"/>
      <c r="BF128" s="2" t="str">
        <f>提出書類一覧表!BS3</f>
        <v>簡易型Ⅱ</v>
      </c>
      <c r="BG128" s="2"/>
      <c r="BH128"/>
      <c r="BK128"/>
      <c r="BL128"/>
      <c r="BM128"/>
      <c r="BN128"/>
      <c r="BO128"/>
      <c r="BP128"/>
      <c r="BQ128"/>
      <c r="BR128" s="2"/>
      <c r="BS128" s="2"/>
      <c r="BT128" s="2"/>
      <c r="BU128" s="2"/>
      <c r="BV128" s="2"/>
      <c r="BW128" s="2"/>
      <c r="BX128" s="2"/>
      <c r="BY128" s="2"/>
      <c r="BZ128" s="2"/>
      <c r="CI128" s="38"/>
      <c r="CJ128" s="38"/>
      <c r="CK128" s="38"/>
      <c r="CL128" s="38"/>
      <c r="CM128" s="38"/>
      <c r="CN128" s="38"/>
      <c r="CO128" s="38"/>
      <c r="CP128" s="38"/>
      <c r="CQ128" s="38"/>
      <c r="CR128" s="38"/>
      <c r="CS128" s="38"/>
      <c r="CT128" s="38"/>
      <c r="CU128" s="38"/>
      <c r="CV128" s="38"/>
      <c r="CW128" s="38"/>
      <c r="CX128" s="38"/>
      <c r="CY128" s="38"/>
    </row>
    <row r="129" spans="25:103" ht="15" customHeight="1">
      <c r="Y129" s="38"/>
      <c r="Z129" s="38">
        <v>12</v>
      </c>
      <c r="AA129" s="38">
        <v>9</v>
      </c>
      <c r="AB129" s="38"/>
      <c r="AC129" s="39" t="s">
        <v>151</v>
      </c>
      <c r="AD129" s="38">
        <v>31</v>
      </c>
      <c r="AE129" s="38"/>
      <c r="AF129" s="38"/>
      <c r="AG129" s="38"/>
      <c r="AH129" s="38"/>
      <c r="AI129"/>
      <c r="AJ129" s="2"/>
      <c r="AK129" s="2"/>
      <c r="AL129" s="2"/>
      <c r="AM129" s="2"/>
      <c r="AN129" s="2"/>
      <c r="AO129" s="2"/>
      <c r="AP129" s="2"/>
      <c r="AQ129" s="2"/>
      <c r="AR129" s="2"/>
      <c r="AS129" s="2"/>
      <c r="AT129" s="2"/>
      <c r="AU129" s="188"/>
      <c r="AV129" s="2"/>
      <c r="AW129" s="2"/>
      <c r="AX129" s="2"/>
      <c r="AY129" s="2"/>
      <c r="AZ129" s="2"/>
      <c r="BA129" s="2"/>
      <c r="BB129" s="2"/>
      <c r="BC129" s="2"/>
      <c r="BD129" s="2"/>
      <c r="BE129" s="2"/>
      <c r="BF129" s="568">
        <f>IF(BF128="標準型",100,IF(BF128="簡易型Ⅰ",200,IF(BF128="簡易型Ⅱ",300,"")))</f>
        <v>300</v>
      </c>
      <c r="BG129" s="568"/>
      <c r="BH129"/>
      <c r="BK129"/>
      <c r="BL129"/>
      <c r="BM129">
        <f>IF(AO52="",0,IF(AO52=CD121,2,IF(AO52=CD122,2,IF(AO52=CD123,1,0))))</f>
        <v>2</v>
      </c>
      <c r="BN129"/>
      <c r="BO129">
        <f>IF(AX73="",0,IF(AX73=CS121,2,IF(AX73=CS122,2,0)))</f>
        <v>0</v>
      </c>
      <c r="BP129"/>
      <c r="BQ129" t="str">
        <f>IF(AL77="設定なし","-",IF(AX77="",0,IF(AX77=DA121,2,0)))</f>
        <v>-</v>
      </c>
      <c r="BR129" s="2"/>
      <c r="BS129" s="2">
        <f>IF(AX82="",0,IF(AX82=DI121,2,IF(AX82=DI122,1,0)))</f>
        <v>0</v>
      </c>
      <c r="BT129" s="2"/>
      <c r="BU129" s="2">
        <f>IF(AX86="",0,IF(AX86=DR121,2,0))</f>
        <v>0</v>
      </c>
      <c r="BV129" s="2"/>
      <c r="BW129" s="2"/>
      <c r="BX129" s="2"/>
      <c r="BY129" s="2"/>
      <c r="BZ129" s="2"/>
      <c r="CI129" s="38"/>
      <c r="CJ129" s="38"/>
      <c r="CK129" s="38"/>
      <c r="CL129" s="38"/>
      <c r="CM129" s="38"/>
      <c r="CN129" s="38"/>
      <c r="CO129" s="38"/>
      <c r="CP129" s="38"/>
      <c r="CQ129" s="38"/>
      <c r="CR129" s="38"/>
      <c r="CS129" s="38"/>
      <c r="CT129" s="38"/>
      <c r="CU129" s="38"/>
      <c r="CV129" s="38"/>
      <c r="CW129" s="38"/>
      <c r="CX129" s="38"/>
      <c r="CY129" s="38"/>
    </row>
    <row r="130" spans="25:103" ht="15" customHeight="1">
      <c r="Y130" s="38"/>
      <c r="Z130" s="38">
        <v>1</v>
      </c>
      <c r="AA130" s="38">
        <v>10</v>
      </c>
      <c r="AB130" s="38"/>
      <c r="AC130" s="39" t="s">
        <v>102</v>
      </c>
      <c r="AD130" s="38"/>
      <c r="AE130" s="38"/>
      <c r="AF130" s="38"/>
      <c r="AG130" s="38"/>
      <c r="AH130" s="38"/>
      <c r="AI130"/>
      <c r="AJ130" s="2"/>
      <c r="AK130" s="2"/>
      <c r="AL130" s="2"/>
      <c r="AM130" s="2"/>
      <c r="AN130" s="2" t="s">
        <v>213</v>
      </c>
      <c r="AO130" s="2"/>
      <c r="AP130" s="2"/>
      <c r="AQ130" s="2"/>
      <c r="AR130" s="2"/>
      <c r="AS130" s="2"/>
      <c r="AT130" s="2"/>
      <c r="AU130" s="188"/>
      <c r="AV130" s="2"/>
      <c r="AW130" s="2"/>
      <c r="AX130" s="2"/>
      <c r="AY130" s="2"/>
      <c r="AZ130" s="2"/>
      <c r="BA130" s="2"/>
      <c r="BB130" s="2"/>
      <c r="BC130" s="2"/>
      <c r="BD130" s="2"/>
      <c r="BE130" s="2"/>
      <c r="BF130" s="2"/>
      <c r="BG130" s="2"/>
      <c r="BH130"/>
      <c r="BK130"/>
      <c r="BL130"/>
      <c r="BM130">
        <f>IF(AO52="",0,IF(AO52=CD121,4,IF(AO52=CD122,4,IF(AO52=CD123,2,0))))</f>
        <v>4</v>
      </c>
      <c r="BN130"/>
      <c r="BO130">
        <f>IF(AX73="",0,IF(AX73=CS121,1,IF(AX73=CS122,1,0)))</f>
        <v>0</v>
      </c>
      <c r="BP130"/>
      <c r="BQ130" t="str">
        <f>IF(AL77="設定なし","-",IF(AX77="",0,IF(AX77=DA121,1,0)))</f>
        <v>-</v>
      </c>
      <c r="BR130" s="2"/>
      <c r="BS130" s="2">
        <f>IF(AX82="",0,IF(AX82=DI121,1,IF(AX82=DI122,0.5,0)))</f>
        <v>0</v>
      </c>
      <c r="BT130" s="2"/>
      <c r="BU130" s="2">
        <f>IF(AX86="",0,IF(AX86=DR121,1,0))</f>
        <v>0</v>
      </c>
      <c r="BV130" s="2"/>
      <c r="BW130" s="2"/>
      <c r="BX130" s="2"/>
      <c r="BY130" s="2"/>
      <c r="BZ130" s="2"/>
      <c r="CI130" s="38"/>
      <c r="CJ130" s="38"/>
      <c r="CK130" s="38"/>
      <c r="CL130" s="38"/>
      <c r="CM130" s="38"/>
      <c r="CN130" s="38"/>
      <c r="CO130" s="38"/>
      <c r="CP130" s="38"/>
      <c r="CQ130" s="38"/>
      <c r="CR130" s="38"/>
      <c r="CS130" s="38"/>
      <c r="CT130" s="38"/>
      <c r="CU130" s="38"/>
      <c r="CV130" s="38"/>
      <c r="CW130" s="38"/>
      <c r="CX130" s="38"/>
      <c r="CY130" s="38"/>
    </row>
    <row r="131" spans="25:103" ht="15" customHeight="1">
      <c r="Y131" s="38"/>
      <c r="Z131" s="38">
        <v>2</v>
      </c>
      <c r="AA131" s="38">
        <v>11</v>
      </c>
      <c r="AB131" s="38"/>
      <c r="AC131" s="39" t="s">
        <v>103</v>
      </c>
      <c r="AD131" s="38"/>
      <c r="AE131" s="38"/>
      <c r="AF131" s="38"/>
      <c r="AG131" s="38"/>
      <c r="AH131" s="38"/>
      <c r="AI131"/>
      <c r="AJ131" s="2"/>
      <c r="AK131" s="2"/>
      <c r="AL131" s="2"/>
      <c r="AM131" s="2"/>
      <c r="AN131" s="2" t="s">
        <v>214</v>
      </c>
      <c r="AO131" s="2"/>
      <c r="AP131" s="2"/>
      <c r="AQ131" s="2"/>
      <c r="AR131" s="2"/>
      <c r="AS131" s="2"/>
      <c r="AT131" s="2"/>
      <c r="AU131" s="188"/>
      <c r="AV131" s="2"/>
      <c r="AW131" s="2"/>
      <c r="AX131" s="2"/>
      <c r="AY131" s="2"/>
      <c r="AZ131" s="2"/>
      <c r="BA131" s="2"/>
      <c r="BB131" s="2"/>
      <c r="BC131" s="2"/>
      <c r="BD131" s="2"/>
      <c r="BE131" s="2"/>
      <c r="BF131" s="2"/>
      <c r="BG131" s="2"/>
      <c r="BH131"/>
      <c r="BK131"/>
      <c r="BL131"/>
      <c r="BM131"/>
      <c r="BN131"/>
      <c r="BO131"/>
      <c r="BP131"/>
      <c r="BQ131"/>
      <c r="BR131" s="2"/>
      <c r="BS131" s="2"/>
      <c r="BT131" s="2"/>
      <c r="BU131" s="2"/>
      <c r="BV131" s="2"/>
      <c r="BW131" s="2"/>
      <c r="BX131" s="2"/>
      <c r="BY131" s="2"/>
      <c r="BZ131" s="2"/>
      <c r="CI131" s="38"/>
      <c r="CJ131" s="38"/>
      <c r="CK131" s="38"/>
      <c r="CL131" s="38"/>
      <c r="CM131" s="38"/>
      <c r="CN131" s="38"/>
      <c r="CO131" s="38"/>
      <c r="CP131" s="38"/>
      <c r="CQ131" s="38"/>
      <c r="CR131" s="38"/>
      <c r="CS131" s="38"/>
      <c r="CT131" s="38"/>
      <c r="CU131" s="38"/>
      <c r="CV131" s="38"/>
      <c r="CW131" s="38"/>
      <c r="CX131" s="38"/>
      <c r="CY131" s="38"/>
    </row>
    <row r="132" spans="25:103" ht="15" customHeight="1">
      <c r="Y132" s="38"/>
      <c r="Z132" s="38">
        <v>3</v>
      </c>
      <c r="AA132" s="38">
        <v>12</v>
      </c>
      <c r="AB132" s="38"/>
      <c r="AC132" s="39" t="s">
        <v>104</v>
      </c>
      <c r="AD132" s="38"/>
      <c r="AE132" s="38"/>
      <c r="AF132" s="38"/>
      <c r="AG132" s="38"/>
      <c r="AH132" s="38"/>
      <c r="AI132"/>
      <c r="AJ132" s="2"/>
      <c r="AK132" s="2"/>
      <c r="AL132" s="2"/>
      <c r="AM132" s="2"/>
      <c r="AN132" s="2" t="s">
        <v>215</v>
      </c>
      <c r="AO132" s="2"/>
      <c r="AP132" s="2"/>
      <c r="AQ132" s="2"/>
      <c r="AR132" s="2"/>
      <c r="AS132" s="2"/>
      <c r="AT132" s="2"/>
      <c r="AU132" s="188"/>
      <c r="AV132" s="2"/>
      <c r="AW132" s="2"/>
      <c r="AX132" s="2"/>
      <c r="AY132" s="2"/>
      <c r="AZ132" s="2"/>
      <c r="BA132" s="2"/>
      <c r="BB132" s="2"/>
      <c r="BC132" s="2"/>
      <c r="BD132" s="2"/>
      <c r="BE132" s="2"/>
      <c r="BF132" s="2"/>
      <c r="BG132" s="2"/>
      <c r="BH132"/>
      <c r="BK132"/>
      <c r="BL132"/>
      <c r="BM132"/>
      <c r="BN132"/>
      <c r="BO132"/>
      <c r="BP132"/>
      <c r="BQ132"/>
      <c r="BR132" s="2"/>
      <c r="BS132" s="2"/>
      <c r="BT132" s="2"/>
      <c r="BU132" s="2"/>
      <c r="BV132" s="2"/>
      <c r="BW132" s="2"/>
      <c r="BX132" s="2"/>
      <c r="BY132" s="2"/>
      <c r="BZ132" s="2"/>
      <c r="CI132" s="38"/>
      <c r="CJ132" s="38"/>
      <c r="CK132" s="38"/>
      <c r="CL132" s="38"/>
      <c r="CM132" s="38"/>
      <c r="CN132" s="38"/>
      <c r="CO132" s="38"/>
      <c r="CP132" s="38"/>
      <c r="CQ132" s="38"/>
      <c r="CR132" s="38"/>
      <c r="CS132" s="38"/>
      <c r="CT132" s="38"/>
      <c r="CU132" s="38"/>
      <c r="CV132" s="38"/>
      <c r="CW132" s="38"/>
      <c r="CX132" s="38"/>
      <c r="CY132" s="38"/>
    </row>
    <row r="133" spans="25:103" ht="15" customHeight="1">
      <c r="Y133" s="38"/>
      <c r="Z133" s="38"/>
      <c r="AA133" s="38">
        <v>13</v>
      </c>
      <c r="AB133" s="38"/>
      <c r="AC133" s="39" t="s">
        <v>105</v>
      </c>
      <c r="AD133" s="38"/>
      <c r="AE133" s="38"/>
      <c r="AF133" s="38"/>
      <c r="AG133" s="38"/>
      <c r="AH133" s="38"/>
      <c r="AI133"/>
      <c r="AJ133" s="2"/>
      <c r="AK133" s="2"/>
      <c r="AL133" s="2"/>
      <c r="AM133" s="2"/>
      <c r="AN133" s="2" t="s">
        <v>216</v>
      </c>
      <c r="AO133" s="2"/>
      <c r="AP133" s="2"/>
      <c r="AQ133" s="2"/>
      <c r="AR133" s="2"/>
      <c r="AS133" s="2"/>
      <c r="AT133" s="2"/>
      <c r="AU133" s="188"/>
      <c r="AV133" s="2"/>
      <c r="AW133" s="2"/>
      <c r="AX133" s="2"/>
      <c r="AY133" s="2"/>
      <c r="AZ133" s="2"/>
      <c r="BA133" s="2"/>
      <c r="BB133" s="2"/>
      <c r="BC133" s="2"/>
      <c r="BD133" s="2"/>
      <c r="BE133" s="2"/>
      <c r="BG133" s="2"/>
      <c r="BH133"/>
      <c r="BK133"/>
      <c r="BL133"/>
      <c r="BM133"/>
      <c r="BN133"/>
      <c r="BO133"/>
      <c r="BP133"/>
      <c r="BQ133"/>
      <c r="BR133" s="2"/>
      <c r="BS133" s="2"/>
      <c r="BT133" s="2"/>
      <c r="BU133" s="2"/>
      <c r="BV133" s="2"/>
      <c r="BW133" s="2"/>
      <c r="BX133" s="2"/>
      <c r="BY133" s="2"/>
      <c r="BZ133" s="2"/>
      <c r="CI133" s="38"/>
      <c r="CJ133" s="38"/>
      <c r="CK133" s="38"/>
      <c r="CL133" s="38"/>
      <c r="CM133" s="38"/>
      <c r="CN133" s="38"/>
      <c r="CO133" s="38"/>
      <c r="CP133" s="38"/>
      <c r="CQ133" s="38"/>
      <c r="CR133" s="38"/>
      <c r="CS133" s="38"/>
      <c r="CT133" s="38"/>
      <c r="CU133" s="38"/>
      <c r="CV133" s="38"/>
      <c r="CW133" s="38"/>
      <c r="CX133" s="38"/>
      <c r="CY133" s="38"/>
    </row>
    <row r="134" spans="25:103" ht="15" customHeight="1">
      <c r="Y134" s="38"/>
      <c r="Z134" s="38"/>
      <c r="AA134" s="38">
        <v>14</v>
      </c>
      <c r="AB134" s="38"/>
      <c r="AC134" s="39" t="s">
        <v>106</v>
      </c>
      <c r="AD134" s="38"/>
      <c r="AE134" s="38"/>
      <c r="AF134" s="38"/>
      <c r="AG134" s="38"/>
      <c r="AH134" s="38"/>
      <c r="AI134"/>
      <c r="AJ134" s="2"/>
      <c r="AK134" s="2"/>
      <c r="AL134" s="2"/>
      <c r="AM134" s="2"/>
      <c r="AN134" s="2" t="s">
        <v>217</v>
      </c>
      <c r="AO134" s="2"/>
      <c r="AP134" s="2"/>
      <c r="AQ134" s="2"/>
      <c r="AR134" s="2"/>
      <c r="AS134" s="2"/>
      <c r="AT134" s="2"/>
      <c r="AU134" s="188"/>
      <c r="AV134" s="2"/>
      <c r="AW134" s="2"/>
      <c r="AX134" s="2"/>
      <c r="AY134" s="2"/>
      <c r="AZ134" s="2"/>
      <c r="BA134" s="2"/>
      <c r="BB134" s="2"/>
      <c r="BC134" s="2"/>
      <c r="BD134" s="2"/>
      <c r="BE134" s="2"/>
      <c r="BG134" s="2"/>
      <c r="BH134"/>
      <c r="BK134"/>
      <c r="BL134"/>
      <c r="BM134"/>
      <c r="BN134"/>
      <c r="BO134"/>
      <c r="BP134"/>
      <c r="BQ134"/>
      <c r="BR134" s="2"/>
      <c r="BS134" s="2"/>
      <c r="BT134" s="2"/>
      <c r="BU134" s="2"/>
      <c r="BV134" s="2"/>
      <c r="BW134" s="2"/>
      <c r="BX134" s="2"/>
      <c r="BY134" s="2"/>
      <c r="BZ134" s="2"/>
      <c r="CI134" s="38"/>
      <c r="CJ134" s="38"/>
      <c r="CK134" s="38"/>
      <c r="CL134" s="38"/>
      <c r="CM134" s="38"/>
      <c r="CN134" s="38"/>
      <c r="CO134" s="38"/>
      <c r="CP134" s="38"/>
      <c r="CQ134" s="38"/>
      <c r="CR134" s="38"/>
      <c r="CS134" s="38"/>
      <c r="CT134" s="38"/>
      <c r="CU134" s="38"/>
      <c r="CV134" s="38"/>
      <c r="CW134" s="38"/>
      <c r="CX134" s="38"/>
      <c r="CY134" s="38"/>
    </row>
    <row r="135" spans="25:103" ht="15" customHeight="1">
      <c r="Y135" s="38"/>
      <c r="Z135" s="38"/>
      <c r="AA135" s="38">
        <v>15</v>
      </c>
      <c r="AB135" s="38"/>
      <c r="AC135" s="39" t="s">
        <v>107</v>
      </c>
      <c r="AD135" s="38"/>
      <c r="AE135" s="38"/>
      <c r="AF135" s="38"/>
      <c r="AG135" s="38"/>
      <c r="AH135" s="38"/>
      <c r="AI135"/>
      <c r="AJ135" s="2"/>
      <c r="AK135" s="2"/>
      <c r="AL135" s="2"/>
      <c r="AM135" s="2"/>
      <c r="AN135" s="2" t="s">
        <v>218</v>
      </c>
      <c r="AO135" s="2"/>
      <c r="AP135" s="2"/>
      <c r="AQ135" s="2"/>
      <c r="AR135" s="2"/>
      <c r="AS135" s="2"/>
      <c r="AT135" s="2"/>
      <c r="AU135" s="188"/>
      <c r="AV135" s="2"/>
      <c r="AW135" s="2"/>
      <c r="AX135" s="2"/>
      <c r="AY135" s="2"/>
      <c r="AZ135" s="2"/>
      <c r="BA135" s="2"/>
      <c r="BB135" s="2"/>
      <c r="BC135" s="2"/>
      <c r="BD135" s="2"/>
      <c r="BE135" s="2"/>
      <c r="BG135" s="2"/>
      <c r="BH135"/>
      <c r="BK135"/>
      <c r="BL135"/>
      <c r="BM135"/>
      <c r="BN135"/>
      <c r="BO135"/>
      <c r="BP135"/>
      <c r="BQ135"/>
      <c r="BR135" s="2"/>
      <c r="BS135" s="2"/>
      <c r="BT135" s="2"/>
      <c r="BU135" s="2"/>
      <c r="BV135" s="2"/>
      <c r="BW135" s="2"/>
      <c r="BX135" s="2"/>
      <c r="BY135" s="2"/>
      <c r="BZ135" s="2"/>
      <c r="CI135" s="38"/>
      <c r="CJ135" s="38"/>
      <c r="CK135" s="38"/>
      <c r="CL135" s="38"/>
      <c r="CM135" s="38"/>
      <c r="CN135" s="38"/>
      <c r="CO135" s="38"/>
      <c r="CP135" s="38"/>
      <c r="CQ135" s="38"/>
      <c r="CR135" s="38"/>
      <c r="CS135" s="38"/>
      <c r="CT135" s="38"/>
      <c r="CU135" s="38"/>
      <c r="CV135" s="38"/>
      <c r="CW135" s="38"/>
      <c r="CX135" s="38"/>
      <c r="CY135" s="38"/>
    </row>
    <row r="136" spans="25:103" ht="15" customHeight="1">
      <c r="Y136" s="38"/>
      <c r="Z136" s="38"/>
      <c r="AA136" s="38">
        <v>16</v>
      </c>
      <c r="AB136" s="38"/>
      <c r="AC136" s="39" t="s">
        <v>108</v>
      </c>
      <c r="AD136" s="38"/>
      <c r="AE136" s="38"/>
      <c r="AF136" s="38"/>
      <c r="AG136" s="38"/>
      <c r="AH136" s="38"/>
      <c r="AI136"/>
      <c r="AJ136" s="2"/>
      <c r="AK136" s="2"/>
      <c r="AL136" s="2"/>
      <c r="AM136" s="2"/>
      <c r="AN136" s="2" t="s">
        <v>212</v>
      </c>
      <c r="AO136" s="2"/>
      <c r="AP136" s="2"/>
      <c r="AQ136" s="2"/>
      <c r="AR136" s="2"/>
      <c r="AS136" s="2"/>
      <c r="AT136" s="2"/>
      <c r="AU136" s="188"/>
      <c r="AV136" s="2"/>
      <c r="AW136" s="2"/>
      <c r="AX136" s="2"/>
      <c r="AY136" s="2"/>
      <c r="AZ136" s="2"/>
      <c r="BA136" s="2"/>
      <c r="BB136" s="2"/>
      <c r="BC136" s="2"/>
      <c r="BD136" s="2"/>
      <c r="BE136" s="2"/>
      <c r="BF136" s="2"/>
      <c r="BG136" s="2"/>
      <c r="BH136"/>
      <c r="BK136"/>
      <c r="BL136"/>
      <c r="BM136"/>
      <c r="BN136"/>
      <c r="BO136"/>
      <c r="BP136"/>
      <c r="BQ136"/>
      <c r="BR136" s="2"/>
      <c r="BS136" s="2"/>
      <c r="BT136" s="2"/>
      <c r="BU136" s="2"/>
      <c r="BV136" s="2"/>
      <c r="BW136" s="2"/>
      <c r="BX136" s="2"/>
      <c r="BY136" s="2"/>
      <c r="BZ136" s="2"/>
      <c r="CI136" s="38"/>
      <c r="CJ136" s="38"/>
      <c r="CK136" s="38"/>
      <c r="CL136" s="38"/>
      <c r="CM136" s="38"/>
      <c r="CN136" s="38"/>
      <c r="CO136" s="38"/>
      <c r="CP136" s="38"/>
      <c r="CQ136" s="38"/>
      <c r="CR136" s="38"/>
      <c r="CS136" s="38"/>
      <c r="CT136" s="38"/>
      <c r="CU136" s="38"/>
      <c r="CV136" s="38"/>
      <c r="CW136" s="38"/>
      <c r="CX136" s="38"/>
      <c r="CY136" s="38"/>
    </row>
    <row r="137" spans="25:103" ht="15" customHeight="1">
      <c r="Y137" s="38"/>
      <c r="Z137" s="38"/>
      <c r="AA137" s="38">
        <v>17</v>
      </c>
      <c r="AB137" s="38"/>
      <c r="AC137" s="39" t="s">
        <v>109</v>
      </c>
      <c r="AD137" s="38"/>
      <c r="AE137" s="38"/>
      <c r="AF137" s="38"/>
      <c r="AG137" s="38"/>
      <c r="AH137" s="38"/>
      <c r="AI137"/>
      <c r="AJ137"/>
      <c r="AK137"/>
      <c r="AL137"/>
      <c r="AM137"/>
      <c r="AN137" s="2" t="s">
        <v>219</v>
      </c>
      <c r="AO137" s="2"/>
      <c r="AP137" s="2"/>
      <c r="AQ137" s="2"/>
      <c r="AR137" s="2"/>
      <c r="AS137" s="2"/>
      <c r="AT137" s="2"/>
      <c r="AU137" s="188"/>
      <c r="AV137"/>
      <c r="AW137"/>
      <c r="AX137"/>
      <c r="AY137"/>
      <c r="AZ137"/>
      <c r="BA137"/>
      <c r="BB137"/>
      <c r="BC137"/>
      <c r="BD137"/>
      <c r="BE137"/>
      <c r="BF137"/>
      <c r="BG137"/>
      <c r="BH137"/>
      <c r="BK137"/>
      <c r="BL137"/>
      <c r="BM137"/>
      <c r="BN137"/>
      <c r="BO137"/>
      <c r="BP137"/>
      <c r="BQ137"/>
      <c r="BR137"/>
      <c r="BS137"/>
      <c r="BT137"/>
      <c r="CI137" s="40"/>
      <c r="CJ137" s="40"/>
      <c r="CK137" s="40"/>
      <c r="CL137" s="40"/>
      <c r="CM137" s="40"/>
      <c r="CN137" s="40"/>
      <c r="CO137" s="40"/>
      <c r="CP137" s="40"/>
      <c r="CQ137" s="40"/>
      <c r="CR137" s="40"/>
      <c r="CS137" s="40"/>
      <c r="CT137" s="40"/>
      <c r="CU137" s="40"/>
      <c r="CV137" s="40"/>
      <c r="CW137" s="40"/>
      <c r="CX137" s="40"/>
      <c r="CY137" s="40"/>
    </row>
    <row r="138" spans="25:103" ht="15" customHeight="1">
      <c r="Y138" s="38"/>
      <c r="Z138" s="38"/>
      <c r="AA138" s="38">
        <v>18</v>
      </c>
      <c r="AB138" s="38"/>
      <c r="AC138" s="39" t="s">
        <v>110</v>
      </c>
      <c r="AD138" s="38"/>
      <c r="AE138" s="38"/>
      <c r="AF138" s="38"/>
      <c r="AG138" s="38"/>
      <c r="AH138" s="38"/>
      <c r="AI138"/>
      <c r="AJ138"/>
      <c r="AK138"/>
      <c r="AL138"/>
      <c r="AM138"/>
      <c r="AN138" s="2" t="s">
        <v>220</v>
      </c>
      <c r="AO138" s="2"/>
      <c r="AP138" s="2"/>
      <c r="AQ138" s="2"/>
      <c r="AR138" s="2"/>
      <c r="AS138" s="2"/>
      <c r="AT138" s="2"/>
      <c r="AU138" s="188"/>
      <c r="AV138"/>
      <c r="AW138"/>
      <c r="AX138"/>
      <c r="AY138"/>
      <c r="AZ138"/>
      <c r="BA138"/>
      <c r="BB138"/>
      <c r="BC138"/>
      <c r="BD138"/>
      <c r="BE138"/>
      <c r="BF138"/>
      <c r="BG138"/>
      <c r="BH138"/>
      <c r="BK138"/>
      <c r="BL138"/>
      <c r="BM138"/>
      <c r="BN138"/>
      <c r="BO138"/>
      <c r="BP138"/>
      <c r="BQ138"/>
      <c r="BR138"/>
      <c r="BS138"/>
      <c r="BT138"/>
      <c r="CI138" s="40"/>
      <c r="CJ138" s="40"/>
      <c r="CK138" s="40"/>
      <c r="CL138" s="40"/>
      <c r="CM138" s="40"/>
      <c r="CN138" s="40"/>
      <c r="CO138" s="40"/>
      <c r="CP138" s="40"/>
      <c r="CQ138" s="40"/>
      <c r="CR138" s="40"/>
      <c r="CS138" s="40"/>
      <c r="CT138" s="40"/>
      <c r="CU138" s="40"/>
      <c r="CV138" s="40"/>
      <c r="CW138" s="40"/>
      <c r="CX138" s="40"/>
      <c r="CY138" s="40"/>
    </row>
    <row r="139" spans="25:103" ht="15" customHeight="1">
      <c r="Y139" s="38"/>
      <c r="Z139" s="38"/>
      <c r="AA139" s="38">
        <v>19</v>
      </c>
      <c r="AB139" s="38"/>
      <c r="AC139" s="39" t="s">
        <v>111</v>
      </c>
      <c r="AD139" s="38"/>
      <c r="AE139" s="38"/>
      <c r="AF139" s="38"/>
      <c r="AG139" s="38"/>
      <c r="AH139" s="38"/>
      <c r="AI139"/>
      <c r="AJ139"/>
      <c r="AK139"/>
      <c r="AL139"/>
      <c r="AM139"/>
      <c r="AN139" s="2" t="s">
        <v>221</v>
      </c>
      <c r="AO139"/>
      <c r="AP139"/>
      <c r="AQ139"/>
      <c r="AR139"/>
      <c r="AS139"/>
      <c r="AT139"/>
      <c r="AU139" s="188"/>
      <c r="AV139"/>
      <c r="AW139"/>
      <c r="AX139"/>
      <c r="AY139"/>
      <c r="AZ139"/>
      <c r="BA139"/>
      <c r="BB139"/>
      <c r="BC139"/>
      <c r="BD139"/>
      <c r="BE139"/>
      <c r="BF139"/>
      <c r="BG139"/>
      <c r="BH139"/>
      <c r="BK139"/>
      <c r="BL139"/>
      <c r="BM139"/>
      <c r="BN139"/>
      <c r="BO139"/>
      <c r="BP139"/>
      <c r="BQ139"/>
      <c r="BR139"/>
      <c r="BS139"/>
      <c r="BT139"/>
      <c r="CI139" s="40"/>
      <c r="CJ139" s="40"/>
      <c r="CK139" s="40"/>
      <c r="CL139" s="40"/>
      <c r="CM139" s="40"/>
      <c r="CN139" s="40"/>
      <c r="CO139" s="40"/>
      <c r="CP139" s="40"/>
      <c r="CQ139" s="40"/>
      <c r="CR139" s="40"/>
      <c r="CS139" s="40"/>
      <c r="CT139" s="40"/>
      <c r="CU139" s="40"/>
      <c r="CV139" s="40"/>
      <c r="CW139" s="40"/>
      <c r="CX139" s="40"/>
      <c r="CY139" s="40"/>
    </row>
    <row r="140" spans="25:103" ht="15" customHeight="1">
      <c r="Y140" s="38"/>
      <c r="Z140" s="38"/>
      <c r="AA140" s="38">
        <v>20</v>
      </c>
      <c r="AB140" s="38"/>
      <c r="AC140" s="39" t="s">
        <v>112</v>
      </c>
      <c r="AD140" s="38"/>
      <c r="AE140" s="38"/>
      <c r="AF140" s="38"/>
      <c r="AG140" s="38"/>
      <c r="AH140" s="38"/>
      <c r="AI140"/>
      <c r="AJ140"/>
      <c r="AK140"/>
      <c r="AL140"/>
      <c r="AM140"/>
      <c r="AN140" s="2" t="s">
        <v>222</v>
      </c>
      <c r="AO140"/>
      <c r="AP140"/>
      <c r="AQ140"/>
      <c r="AR140"/>
      <c r="AS140"/>
      <c r="AT140"/>
      <c r="AU140"/>
      <c r="AV140"/>
      <c r="AW140"/>
      <c r="AX140"/>
      <c r="AY140"/>
      <c r="AZ140"/>
      <c r="BA140"/>
      <c r="BB140"/>
      <c r="BC140"/>
      <c r="BD140"/>
      <c r="BE140"/>
      <c r="BF140"/>
      <c r="BG140"/>
      <c r="BH140"/>
      <c r="BK140"/>
      <c r="BL140"/>
      <c r="BM140"/>
      <c r="BN140"/>
      <c r="BO140"/>
      <c r="BP140"/>
      <c r="BQ140"/>
      <c r="BR140"/>
      <c r="BS140"/>
      <c r="BT140"/>
      <c r="CI140" s="40"/>
      <c r="CJ140" s="40"/>
      <c r="CK140" s="40"/>
      <c r="CL140" s="40"/>
      <c r="CM140" s="40"/>
      <c r="CN140" s="40"/>
      <c r="CO140" s="40"/>
      <c r="CP140" s="40"/>
      <c r="CQ140" s="40"/>
      <c r="CR140" s="40"/>
      <c r="CS140" s="40"/>
      <c r="CT140" s="40"/>
      <c r="CU140" s="40"/>
      <c r="CV140" s="40"/>
      <c r="CW140" s="40"/>
      <c r="CX140" s="40"/>
      <c r="CY140" s="40"/>
    </row>
    <row r="141" spans="25:103" ht="15" customHeight="1">
      <c r="Y141" s="38"/>
      <c r="Z141" s="38"/>
      <c r="AA141" s="38">
        <v>21</v>
      </c>
      <c r="AB141" s="38"/>
      <c r="AC141" s="38" t="s">
        <v>119</v>
      </c>
      <c r="AD141" s="38"/>
      <c r="AE141" s="38"/>
      <c r="AF141" s="38"/>
      <c r="AG141" s="38"/>
      <c r="AH141" s="38"/>
      <c r="AI141"/>
      <c r="AJ141"/>
      <c r="AK141"/>
      <c r="AL141"/>
      <c r="AM141"/>
      <c r="AN141"/>
      <c r="AO141"/>
      <c r="AP141"/>
      <c r="AQ141"/>
      <c r="AR141"/>
      <c r="AS141"/>
      <c r="AT141"/>
      <c r="AU141"/>
      <c r="AV141"/>
      <c r="AW141"/>
      <c r="AX141"/>
      <c r="AY141"/>
      <c r="AZ141"/>
      <c r="BA141"/>
      <c r="BB141"/>
      <c r="BC141"/>
      <c r="BD141"/>
      <c r="BE141"/>
      <c r="BF141"/>
      <c r="BG141"/>
      <c r="BH141"/>
      <c r="BK141"/>
      <c r="BL141"/>
      <c r="BM141"/>
      <c r="BN141"/>
      <c r="BO141"/>
      <c r="BP141"/>
      <c r="BQ141"/>
      <c r="BR141"/>
      <c r="BS141"/>
      <c r="BT141"/>
      <c r="CI141" s="40"/>
      <c r="CJ141" s="40"/>
      <c r="CK141" s="40"/>
      <c r="CL141" s="40"/>
      <c r="CM141" s="40"/>
      <c r="CN141" s="40"/>
      <c r="CO141" s="40"/>
      <c r="CP141" s="40"/>
      <c r="CQ141" s="40"/>
      <c r="CR141" s="40"/>
      <c r="CS141" s="40"/>
      <c r="CT141" s="40"/>
      <c r="CU141" s="40"/>
      <c r="CV141" s="40"/>
      <c r="CW141" s="40"/>
      <c r="CX141" s="40"/>
      <c r="CY141" s="40"/>
    </row>
    <row r="142" spans="25:103" ht="15" customHeight="1">
      <c r="Y142" s="38"/>
      <c r="Z142" s="38"/>
      <c r="AA142" s="38">
        <v>22</v>
      </c>
      <c r="AB142" s="38"/>
      <c r="AC142" s="38"/>
      <c r="AD142" s="38"/>
      <c r="AE142" s="38"/>
      <c r="AF142" s="38"/>
      <c r="AG142" s="38"/>
      <c r="AH142" s="38"/>
      <c r="AI142"/>
      <c r="AJ142"/>
      <c r="AK142"/>
      <c r="AL142"/>
      <c r="AM142"/>
      <c r="AN142" s="38"/>
      <c r="AP142"/>
      <c r="AQ142"/>
      <c r="AR142"/>
      <c r="AS142"/>
      <c r="AT142"/>
      <c r="AU142"/>
      <c r="AV142"/>
      <c r="AW142"/>
      <c r="AX142"/>
      <c r="AY142"/>
      <c r="AZ142"/>
      <c r="BA142"/>
      <c r="BB142"/>
      <c r="BC142"/>
      <c r="BD142"/>
      <c r="BE142"/>
      <c r="BF142"/>
      <c r="BG142"/>
      <c r="BH142"/>
      <c r="BK142"/>
      <c r="BL142"/>
      <c r="BM142"/>
      <c r="BN142"/>
      <c r="BO142"/>
      <c r="BP142"/>
      <c r="BQ142"/>
      <c r="BR142"/>
      <c r="BS142"/>
      <c r="BT142"/>
      <c r="CI142" s="40"/>
      <c r="CJ142" s="40"/>
      <c r="CK142" s="40"/>
      <c r="CL142" s="40"/>
      <c r="CM142" s="40"/>
      <c r="CN142" s="40"/>
      <c r="CO142" s="40"/>
      <c r="CP142" s="40"/>
      <c r="CQ142" s="40"/>
      <c r="CR142" s="40"/>
      <c r="CS142" s="40"/>
      <c r="CT142" s="40"/>
      <c r="CU142" s="40"/>
      <c r="CV142" s="40"/>
      <c r="CW142" s="40"/>
      <c r="CX142" s="40"/>
    </row>
    <row r="143" spans="25:103" ht="15" customHeight="1">
      <c r="Y143" s="38"/>
      <c r="Z143" s="38"/>
      <c r="AA143" s="38">
        <v>23</v>
      </c>
      <c r="AB143" s="38"/>
      <c r="AC143" s="38"/>
      <c r="AD143" s="38"/>
      <c r="AE143" s="38"/>
      <c r="AF143" s="38"/>
      <c r="AG143" s="38"/>
      <c r="AH143" s="38"/>
      <c r="AI143"/>
      <c r="AJ143"/>
      <c r="AK143"/>
      <c r="AL143"/>
      <c r="AM143"/>
      <c r="AN143" s="38"/>
      <c r="AP143"/>
      <c r="AQ143"/>
      <c r="AR143"/>
      <c r="AS143"/>
      <c r="AT143"/>
      <c r="AU143"/>
      <c r="AV143"/>
      <c r="AW143"/>
      <c r="AX143"/>
      <c r="AY143"/>
      <c r="AZ143"/>
      <c r="BA143"/>
      <c r="BB143"/>
      <c r="BC143"/>
      <c r="BD143"/>
      <c r="BE143"/>
      <c r="BF143"/>
      <c r="BG143"/>
      <c r="BH143"/>
      <c r="BK143"/>
      <c r="BL143"/>
      <c r="BM143"/>
      <c r="BN143"/>
      <c r="BO143"/>
      <c r="BP143"/>
      <c r="BQ143"/>
      <c r="BR143"/>
      <c r="BS143"/>
      <c r="BT143"/>
      <c r="CI143" s="40"/>
      <c r="CJ143" s="40"/>
      <c r="CK143" s="40"/>
      <c r="CL143" s="40"/>
      <c r="CM143" s="40"/>
      <c r="CN143" s="40"/>
      <c r="CO143" s="40"/>
      <c r="CP143" s="40"/>
      <c r="CQ143" s="40"/>
      <c r="CR143" s="40"/>
      <c r="CS143" s="40"/>
      <c r="CT143" s="40"/>
      <c r="CU143" s="40"/>
      <c r="CV143" s="40"/>
      <c r="CW143" s="40"/>
      <c r="CX143" s="40"/>
    </row>
    <row r="144" spans="25:103" ht="15" customHeight="1">
      <c r="Y144" s="38"/>
      <c r="Z144" s="38"/>
      <c r="AA144" s="38">
        <v>24</v>
      </c>
      <c r="AB144" s="38"/>
      <c r="AC144" s="38"/>
      <c r="AD144" s="38"/>
      <c r="AE144" s="38"/>
      <c r="AF144" s="38"/>
      <c r="AG144" s="38"/>
      <c r="AH144" s="38"/>
      <c r="AI144"/>
      <c r="AJ144"/>
      <c r="AK144"/>
      <c r="AL144"/>
      <c r="AM144"/>
      <c r="AN144" s="38"/>
      <c r="AP144"/>
      <c r="AQ144"/>
      <c r="AR144"/>
      <c r="AS144"/>
      <c r="AT144"/>
      <c r="AU144"/>
      <c r="AV144"/>
      <c r="AW144"/>
      <c r="AX144"/>
      <c r="AY144"/>
      <c r="AZ144"/>
      <c r="BA144"/>
      <c r="BB144"/>
      <c r="BC144"/>
      <c r="BD144"/>
      <c r="BE144"/>
      <c r="BF144"/>
      <c r="BG144"/>
      <c r="BH144"/>
      <c r="BK144"/>
      <c r="BL144"/>
      <c r="BM144"/>
      <c r="BN144"/>
      <c r="BO144"/>
      <c r="BP144"/>
      <c r="BQ144"/>
      <c r="BR144"/>
      <c r="BS144"/>
      <c r="BT144"/>
      <c r="CI144" s="40"/>
      <c r="CJ144" s="40"/>
      <c r="CK144" s="40"/>
      <c r="CL144" s="40"/>
      <c r="CM144" s="40"/>
      <c r="CN144" s="40"/>
      <c r="CO144" s="40"/>
      <c r="CP144" s="40"/>
      <c r="CQ144" s="40"/>
      <c r="CR144" s="40"/>
      <c r="CS144" s="40"/>
      <c r="CT144" s="40"/>
      <c r="CU144" s="40"/>
      <c r="CV144" s="40"/>
      <c r="CW144" s="40"/>
      <c r="CX144" s="40"/>
    </row>
    <row r="145" spans="25:102" ht="15" customHeight="1">
      <c r="Y145" s="38"/>
      <c r="Z145" s="38"/>
      <c r="AA145" s="38">
        <v>25</v>
      </c>
      <c r="AB145" s="38"/>
      <c r="AC145" s="38"/>
      <c r="AD145" s="38"/>
      <c r="AE145" s="38"/>
      <c r="AF145" s="38"/>
      <c r="AG145" s="38"/>
      <c r="AH145" s="38"/>
      <c r="AI145"/>
      <c r="AJ145"/>
      <c r="AK145"/>
      <c r="AL145"/>
      <c r="AM145"/>
      <c r="AN145"/>
      <c r="AO145"/>
      <c r="AP145"/>
      <c r="AQ145"/>
      <c r="AR145"/>
      <c r="AS145"/>
      <c r="AT145"/>
      <c r="AU145"/>
      <c r="AV145"/>
      <c r="AW145"/>
      <c r="AX145"/>
      <c r="AY145"/>
      <c r="AZ145"/>
      <c r="BA145"/>
      <c r="BB145"/>
      <c r="BC145"/>
      <c r="BD145"/>
      <c r="BE145"/>
      <c r="BF145"/>
      <c r="BG145"/>
      <c r="BH145"/>
      <c r="BK145"/>
      <c r="BL145"/>
      <c r="BM145"/>
      <c r="BN145"/>
      <c r="BO145"/>
      <c r="BP145"/>
      <c r="BQ145"/>
      <c r="BR145"/>
      <c r="BS145"/>
      <c r="BT145"/>
      <c r="CI145" s="40"/>
      <c r="CJ145" s="40"/>
      <c r="CK145" s="40"/>
      <c r="CL145" s="40"/>
      <c r="CM145" s="40"/>
      <c r="CN145" s="40"/>
      <c r="CO145" s="40"/>
      <c r="CP145" s="40"/>
      <c r="CQ145" s="40"/>
      <c r="CR145" s="40"/>
      <c r="CS145" s="40"/>
      <c r="CT145" s="40"/>
      <c r="CU145" s="40"/>
      <c r="CV145" s="40"/>
      <c r="CW145" s="40"/>
      <c r="CX145" s="40"/>
    </row>
    <row r="146" spans="25:102" ht="15" customHeight="1">
      <c r="Y146" s="38"/>
      <c r="Z146" s="38"/>
      <c r="AA146" s="38">
        <v>26</v>
      </c>
      <c r="AB146" s="38"/>
      <c r="AC146" s="38"/>
      <c r="AD146" s="38"/>
      <c r="AE146" s="38"/>
      <c r="AF146" s="38"/>
      <c r="AG146" s="38"/>
      <c r="AH146" s="38"/>
      <c r="AI146"/>
      <c r="AJ146"/>
      <c r="AK146"/>
      <c r="AL146"/>
      <c r="AM146"/>
      <c r="AN146"/>
      <c r="AO146"/>
      <c r="AP146"/>
      <c r="AQ146"/>
      <c r="AR146"/>
      <c r="AS146"/>
      <c r="AT146"/>
      <c r="AU146"/>
      <c r="AV146"/>
      <c r="AW146"/>
      <c r="AX146"/>
      <c r="AY146"/>
      <c r="AZ146"/>
      <c r="BA146"/>
      <c r="BB146"/>
      <c r="BC146"/>
      <c r="BD146"/>
      <c r="BE146"/>
      <c r="BF146"/>
      <c r="BG146"/>
      <c r="BH146"/>
      <c r="BK146"/>
      <c r="BL146"/>
      <c r="BM146"/>
      <c r="BN146"/>
      <c r="BO146"/>
      <c r="BP146"/>
      <c r="BQ146"/>
      <c r="BR146"/>
      <c r="BS146"/>
      <c r="BT146"/>
      <c r="CI146" s="40"/>
      <c r="CJ146" s="40"/>
      <c r="CK146" s="40"/>
      <c r="CL146" s="40"/>
      <c r="CM146" s="40"/>
      <c r="CN146" s="40"/>
      <c r="CO146" s="40"/>
      <c r="CP146" s="40"/>
      <c r="CQ146" s="40"/>
      <c r="CR146" s="40"/>
      <c r="CS146" s="40"/>
      <c r="CT146" s="40"/>
      <c r="CU146" s="40"/>
      <c r="CV146" s="40"/>
      <c r="CW146" s="40"/>
      <c r="CX146" s="40"/>
    </row>
    <row r="147" spans="25:102" ht="15" customHeight="1">
      <c r="Y147" s="38"/>
      <c r="Z147" s="38"/>
      <c r="AA147" s="38">
        <v>27</v>
      </c>
      <c r="AB147" s="38"/>
      <c r="AC147" s="38"/>
      <c r="AD147" s="38"/>
      <c r="AE147" s="38"/>
      <c r="AF147" s="38"/>
      <c r="AG147" s="38"/>
      <c r="AH147" s="38"/>
      <c r="AI147"/>
      <c r="AJ147"/>
      <c r="AK147"/>
      <c r="AL147"/>
      <c r="AM147"/>
      <c r="AN147"/>
      <c r="AO147"/>
      <c r="AP147"/>
      <c r="AQ147"/>
      <c r="AR147"/>
      <c r="AS147"/>
      <c r="AT147"/>
      <c r="AU147"/>
      <c r="AV147"/>
      <c r="AW147"/>
      <c r="AX147"/>
      <c r="AY147"/>
      <c r="AZ147"/>
      <c r="BA147"/>
      <c r="BB147"/>
      <c r="BC147"/>
      <c r="BD147"/>
      <c r="BE147"/>
      <c r="BF147"/>
      <c r="BG147"/>
      <c r="BH147"/>
      <c r="BK147"/>
      <c r="BL147"/>
      <c r="BM147"/>
      <c r="BN147"/>
      <c r="BO147"/>
      <c r="BP147"/>
      <c r="BQ147"/>
      <c r="BR147"/>
      <c r="BS147"/>
      <c r="BT147"/>
      <c r="CI147" s="40"/>
      <c r="CJ147" s="40"/>
      <c r="CK147" s="40"/>
      <c r="CL147" s="40"/>
      <c r="CM147" s="40"/>
      <c r="CN147" s="40"/>
      <c r="CO147" s="40"/>
      <c r="CP147" s="40"/>
      <c r="CQ147" s="40"/>
      <c r="CR147" s="40"/>
      <c r="CS147" s="40"/>
      <c r="CT147" s="40"/>
      <c r="CU147" s="40"/>
      <c r="CV147" s="40"/>
      <c r="CW147" s="40"/>
      <c r="CX147" s="40"/>
    </row>
    <row r="148" spans="25:102" ht="15" customHeight="1">
      <c r="Y148" s="38"/>
      <c r="Z148" s="38"/>
      <c r="AA148" s="38">
        <v>28</v>
      </c>
      <c r="AB148" s="38"/>
      <c r="AC148" s="38"/>
      <c r="AD148" s="38"/>
      <c r="AE148" s="38"/>
      <c r="AF148" s="38"/>
      <c r="AG148" s="38"/>
      <c r="AH148" s="38"/>
      <c r="AI148"/>
      <c r="AJ148"/>
      <c r="AK148"/>
      <c r="AL148"/>
      <c r="AM148"/>
      <c r="AN148"/>
      <c r="AO148"/>
      <c r="AP148"/>
      <c r="AQ148"/>
      <c r="AR148"/>
      <c r="AS148"/>
      <c r="AT148"/>
      <c r="AU148"/>
      <c r="AV148"/>
      <c r="AW148"/>
      <c r="AX148"/>
      <c r="AY148"/>
      <c r="AZ148"/>
      <c r="BA148"/>
      <c r="BB148"/>
      <c r="BC148"/>
      <c r="BD148"/>
      <c r="BE148"/>
      <c r="BF148"/>
      <c r="BG148"/>
      <c r="BH148"/>
      <c r="BK148"/>
      <c r="BL148"/>
      <c r="BM148"/>
      <c r="BN148"/>
      <c r="BO148"/>
      <c r="BP148"/>
      <c r="BQ148"/>
      <c r="BR148"/>
      <c r="BS148"/>
      <c r="BT148"/>
      <c r="CI148" s="40"/>
      <c r="CJ148" s="40"/>
      <c r="CK148" s="40"/>
      <c r="CL148" s="40"/>
      <c r="CM148" s="40"/>
      <c r="CN148" s="40"/>
      <c r="CO148" s="40"/>
      <c r="CP148" s="40"/>
      <c r="CQ148" s="40"/>
      <c r="CR148" s="40"/>
      <c r="CS148" s="40"/>
      <c r="CT148" s="40"/>
      <c r="CU148" s="40"/>
      <c r="CV148" s="40"/>
      <c r="CW148" s="40"/>
      <c r="CX148" s="40"/>
    </row>
    <row r="149" spans="25:102" ht="15" customHeight="1">
      <c r="Y149" s="38"/>
      <c r="Z149" s="38"/>
      <c r="AA149" s="38">
        <v>29</v>
      </c>
      <c r="AB149" s="38"/>
      <c r="AC149" s="38"/>
      <c r="AD149" s="38"/>
      <c r="AE149" s="38"/>
      <c r="AF149" s="38"/>
      <c r="AG149" s="38"/>
      <c r="AH149" s="38"/>
      <c r="AI149"/>
      <c r="AJ149"/>
      <c r="AK149"/>
      <c r="AL149"/>
      <c r="AM149"/>
      <c r="AN149"/>
      <c r="AO149"/>
      <c r="AP149"/>
      <c r="AQ149"/>
      <c r="AR149"/>
      <c r="AS149"/>
      <c r="AT149"/>
      <c r="AU149"/>
      <c r="AV149"/>
      <c r="AW149"/>
      <c r="AX149"/>
      <c r="AY149"/>
      <c r="AZ149"/>
      <c r="BA149"/>
      <c r="BB149"/>
      <c r="BC149"/>
      <c r="BD149"/>
      <c r="BE149"/>
      <c r="BF149"/>
      <c r="BG149"/>
      <c r="BH149"/>
      <c r="BK149"/>
      <c r="BL149"/>
      <c r="BM149"/>
      <c r="BN149"/>
      <c r="BO149"/>
      <c r="BP149"/>
      <c r="BQ149"/>
      <c r="BR149"/>
      <c r="BS149"/>
      <c r="BT149"/>
      <c r="CI149" s="40"/>
      <c r="CJ149" s="40"/>
      <c r="CK149" s="40"/>
      <c r="CL149" s="40"/>
      <c r="CM149" s="40"/>
      <c r="CN149" s="40"/>
      <c r="CO149" s="40"/>
      <c r="CP149" s="40"/>
      <c r="CQ149" s="40"/>
      <c r="CR149" s="40"/>
      <c r="CS149" s="40"/>
      <c r="CT149" s="40"/>
      <c r="CU149" s="40"/>
      <c r="CV149" s="40"/>
      <c r="CW149" s="40"/>
      <c r="CX149" s="40"/>
    </row>
    <row r="150" spans="25:102" ht="15" customHeight="1">
      <c r="Y150" s="38"/>
      <c r="Z150" s="38"/>
      <c r="AA150" s="38">
        <v>30</v>
      </c>
      <c r="AB150" s="38"/>
      <c r="AC150" s="38"/>
      <c r="AD150" s="38"/>
      <c r="AE150" s="38"/>
      <c r="AF150" s="40"/>
      <c r="AG150" s="40"/>
      <c r="AH150" s="40"/>
      <c r="AI150"/>
      <c r="AJ150"/>
      <c r="AK150"/>
      <c r="AL150"/>
      <c r="AM150"/>
      <c r="AN150"/>
      <c r="AO150"/>
      <c r="AP150"/>
      <c r="AQ150"/>
      <c r="AR150"/>
      <c r="AS150"/>
      <c r="AT150"/>
      <c r="AU150"/>
      <c r="AV150"/>
      <c r="AW150"/>
      <c r="AX150"/>
      <c r="AY150"/>
      <c r="AZ150"/>
      <c r="BA150"/>
      <c r="BB150"/>
      <c r="BC150"/>
      <c r="BD150"/>
      <c r="BE150"/>
      <c r="BF150"/>
      <c r="BG150"/>
      <c r="BH150"/>
      <c r="BK150"/>
      <c r="BL150"/>
      <c r="BM150"/>
      <c r="BN150"/>
      <c r="BO150"/>
      <c r="BP150"/>
      <c r="BQ150"/>
      <c r="BR150"/>
      <c r="BS150"/>
      <c r="BT150"/>
      <c r="CI150" s="40"/>
      <c r="CJ150" s="40"/>
      <c r="CK150" s="40"/>
      <c r="CL150" s="40"/>
      <c r="CM150" s="40"/>
      <c r="CN150" s="40"/>
      <c r="CO150" s="40"/>
      <c r="CP150" s="40"/>
      <c r="CQ150" s="40"/>
      <c r="CR150" s="40"/>
      <c r="CS150" s="40"/>
      <c r="CT150" s="40"/>
      <c r="CU150" s="40"/>
      <c r="CV150" s="40"/>
      <c r="CW150" s="40"/>
      <c r="CX150" s="40"/>
    </row>
    <row r="151" spans="25:102" ht="15" customHeight="1">
      <c r="Y151" s="38"/>
      <c r="Z151" s="38"/>
      <c r="AA151" s="38">
        <v>31</v>
      </c>
      <c r="AB151" s="38"/>
      <c r="AC151" s="38"/>
      <c r="AD151" s="38"/>
      <c r="AE151" s="38"/>
      <c r="AF151" s="40"/>
      <c r="AG151" s="40"/>
      <c r="AH151" s="40"/>
      <c r="AI151"/>
      <c r="AJ151"/>
      <c r="AK151"/>
      <c r="AL151"/>
      <c r="AM151"/>
      <c r="AN151"/>
      <c r="AO151"/>
      <c r="AP151"/>
      <c r="AQ151"/>
      <c r="AR151"/>
      <c r="AS151"/>
      <c r="AT151"/>
      <c r="AU151"/>
      <c r="AV151"/>
      <c r="AW151"/>
      <c r="AX151"/>
      <c r="AY151"/>
      <c r="AZ151"/>
      <c r="BA151"/>
      <c r="BB151"/>
      <c r="BC151"/>
      <c r="BD151"/>
      <c r="BE151"/>
      <c r="BF151"/>
      <c r="BG151"/>
      <c r="BH151"/>
      <c r="BK151"/>
      <c r="BL151"/>
      <c r="BM151"/>
      <c r="BN151"/>
      <c r="BO151"/>
      <c r="BP151"/>
      <c r="BQ151"/>
      <c r="BR151"/>
      <c r="BS151"/>
      <c r="BT151"/>
      <c r="CI151" s="40"/>
      <c r="CJ151" s="40"/>
      <c r="CK151" s="40"/>
      <c r="CL151" s="40"/>
      <c r="CM151" s="40"/>
      <c r="CN151" s="40"/>
      <c r="CO151" s="40"/>
      <c r="CP151" s="40"/>
      <c r="CQ151" s="40"/>
      <c r="CR151" s="40"/>
      <c r="CS151" s="40"/>
      <c r="CT151" s="40"/>
      <c r="CU151" s="40"/>
      <c r="CV151" s="40"/>
      <c r="CW151" s="40"/>
      <c r="CX151" s="40"/>
    </row>
    <row r="152" spans="25:102" ht="15" customHeight="1">
      <c r="Y152" s="57"/>
      <c r="Z152" s="57"/>
      <c r="AA152" s="38"/>
      <c r="AB152" s="38"/>
      <c r="AC152" s="38"/>
      <c r="AD152" s="38"/>
      <c r="AE152" s="38"/>
      <c r="AF152" s="57"/>
      <c r="AG152" s="57"/>
      <c r="AH152" s="57"/>
    </row>
    <row r="153" spans="25:102" ht="15" customHeight="1">
      <c r="Y153" s="57"/>
      <c r="Z153" s="57"/>
      <c r="AA153" s="38"/>
      <c r="AB153" s="38"/>
      <c r="AC153" s="38"/>
      <c r="AD153" s="38"/>
      <c r="AE153" s="38"/>
      <c r="AF153" s="57"/>
      <c r="AG153" s="57"/>
      <c r="AH153" s="57"/>
    </row>
    <row r="154" spans="25:102" ht="15" customHeight="1">
      <c r="Y154" s="57"/>
      <c r="Z154" s="57"/>
      <c r="AA154" s="38"/>
      <c r="AB154" s="38"/>
      <c r="AC154" s="38"/>
      <c r="AD154" s="38"/>
      <c r="AE154" s="38"/>
      <c r="AF154" s="57"/>
      <c r="AG154" s="57"/>
      <c r="AH154" s="57"/>
    </row>
    <row r="155" spans="25:102" ht="15" customHeight="1">
      <c r="Y155" s="55"/>
      <c r="Z155" s="55"/>
      <c r="AA155" s="38"/>
      <c r="AB155" s="38"/>
      <c r="AC155" s="38"/>
      <c r="AD155" s="38"/>
      <c r="AE155" s="38"/>
      <c r="AF155" s="55"/>
      <c r="AG155" s="55"/>
      <c r="AH155" s="55"/>
    </row>
  </sheetData>
  <mergeCells count="170">
    <mergeCell ref="Y7:AB7"/>
    <mergeCell ref="BC67:BG72"/>
    <mergeCell ref="AF68:AW68"/>
    <mergeCell ref="AF71:AW71"/>
    <mergeCell ref="AX72:BB72"/>
    <mergeCell ref="AA77:AE81"/>
    <mergeCell ref="AA62:AE66"/>
    <mergeCell ref="BC62:BG66"/>
    <mergeCell ref="BA43:BC46"/>
    <mergeCell ref="BD43:BG46"/>
    <mergeCell ref="BA52:BC55"/>
    <mergeCell ref="BD52:BG55"/>
    <mergeCell ref="AW55:AZ55"/>
    <mergeCell ref="AA47:AE51"/>
    <mergeCell ref="AG47:AN47"/>
    <mergeCell ref="AO47:AR50"/>
    <mergeCell ref="AS47:AV50"/>
    <mergeCell ref="AW47:AZ50"/>
    <mergeCell ref="BA47:BC51"/>
    <mergeCell ref="BD47:BG51"/>
    <mergeCell ref="AG48:AN48"/>
    <mergeCell ref="AA43:AE46"/>
    <mergeCell ref="AO43:AR45"/>
    <mergeCell ref="AS55:AV55"/>
    <mergeCell ref="AF53:AN53"/>
    <mergeCell ref="BA56:BC56"/>
    <mergeCell ref="AA57:AN57"/>
    <mergeCell ref="BA57:BC57"/>
    <mergeCell ref="AA61:AE61"/>
    <mergeCell ref="AF61:AW61"/>
    <mergeCell ref="AX61:BB61"/>
    <mergeCell ref="BC61:BG61"/>
    <mergeCell ref="AA56:AN56"/>
    <mergeCell ref="AO56:AR56"/>
    <mergeCell ref="AS56:AV56"/>
    <mergeCell ref="AA52:AE55"/>
    <mergeCell ref="AF52:AN52"/>
    <mergeCell ref="AO52:AR54"/>
    <mergeCell ref="AS52:AV54"/>
    <mergeCell ref="AO55:AR55"/>
    <mergeCell ref="AX62:BB65"/>
    <mergeCell ref="AX66:BB66"/>
    <mergeCell ref="AF63:AW63"/>
    <mergeCell ref="AF64:AW64"/>
    <mergeCell ref="AF65:AW65"/>
    <mergeCell ref="AF66:AW66"/>
    <mergeCell ref="AX81:BB81"/>
    <mergeCell ref="AA73:AE76"/>
    <mergeCell ref="AX73:BB75"/>
    <mergeCell ref="AF80:AW80"/>
    <mergeCell ref="AA67:AE72"/>
    <mergeCell ref="AF67:AW67"/>
    <mergeCell ref="AX67:BB71"/>
    <mergeCell ref="AX76:BB76"/>
    <mergeCell ref="AF74:AW74"/>
    <mergeCell ref="AF75:AW75"/>
    <mergeCell ref="AF76:AW76"/>
    <mergeCell ref="AF77:AK77"/>
    <mergeCell ref="AL77:AO77"/>
    <mergeCell ref="AX77:BB80"/>
    <mergeCell ref="AG78:AV78"/>
    <mergeCell ref="AG79:AN79"/>
    <mergeCell ref="AF69:AW69"/>
    <mergeCell ref="AF70:AW70"/>
    <mergeCell ref="Y120:BH120"/>
    <mergeCell ref="BF129:BG129"/>
    <mergeCell ref="AA95:BG95"/>
    <mergeCell ref="AA96:BG99"/>
    <mergeCell ref="AA100:BG102"/>
    <mergeCell ref="AA103:BG106"/>
    <mergeCell ref="AA86:AE89"/>
    <mergeCell ref="AX86:BB88"/>
    <mergeCell ref="BC86:BG89"/>
    <mergeCell ref="AX89:BB89"/>
    <mergeCell ref="AA90:AE93"/>
    <mergeCell ref="AX90:BB92"/>
    <mergeCell ref="BC90:BG93"/>
    <mergeCell ref="AX93:BB93"/>
    <mergeCell ref="BD26:BG38"/>
    <mergeCell ref="BD39:BG42"/>
    <mergeCell ref="AA107:BG107"/>
    <mergeCell ref="Y119:BH119"/>
    <mergeCell ref="AF73:AW73"/>
    <mergeCell ref="AW56:AZ56"/>
    <mergeCell ref="AW52:AZ54"/>
    <mergeCell ref="AF51:AN51"/>
    <mergeCell ref="AO51:AR51"/>
    <mergeCell ref="AS51:AV51"/>
    <mergeCell ref="AW51:AZ51"/>
    <mergeCell ref="AF62:AW62"/>
    <mergeCell ref="AS26:AV29"/>
    <mergeCell ref="AG50:AN50"/>
    <mergeCell ref="AF55:AN55"/>
    <mergeCell ref="AF54:AN54"/>
    <mergeCell ref="AS42:AV42"/>
    <mergeCell ref="AF42:AN42"/>
    <mergeCell ref="BC77:BG81"/>
    <mergeCell ref="AA82:AE85"/>
    <mergeCell ref="AX82:BB84"/>
    <mergeCell ref="BC82:BG85"/>
    <mergeCell ref="AX85:BB85"/>
    <mergeCell ref="BC73:BG76"/>
    <mergeCell ref="AO10:AR11"/>
    <mergeCell ref="Y8:AA8"/>
    <mergeCell ref="Y9:AA9"/>
    <mergeCell ref="AA39:AE42"/>
    <mergeCell ref="AF39:AN39"/>
    <mergeCell ref="AF41:AN41"/>
    <mergeCell ref="AO39:AR41"/>
    <mergeCell ref="AO42:AR42"/>
    <mergeCell ref="AA16:BH16"/>
    <mergeCell ref="AS8:BD9"/>
    <mergeCell ref="AS10:BD11"/>
    <mergeCell ref="AO12:AR12"/>
    <mergeCell ref="AA26:AE38"/>
    <mergeCell ref="AF26:AN26"/>
    <mergeCell ref="AF30:AN30"/>
    <mergeCell ref="AF38:AN38"/>
    <mergeCell ref="AF33:AN33"/>
    <mergeCell ref="AF27:AN29"/>
    <mergeCell ref="AF31:AN32"/>
    <mergeCell ref="AW26:AZ29"/>
    <mergeCell ref="AO26:AR29"/>
    <mergeCell ref="BA26:BC38"/>
    <mergeCell ref="AW24:AZ25"/>
    <mergeCell ref="BA39:BC42"/>
    <mergeCell ref="BD24:BG25"/>
    <mergeCell ref="AA24:AE25"/>
    <mergeCell ref="AF24:AN25"/>
    <mergeCell ref="Y2:AA2"/>
    <mergeCell ref="AC7:AL7"/>
    <mergeCell ref="Y3:BH3"/>
    <mergeCell ref="AY5:AZ5"/>
    <mergeCell ref="BE10:BF12"/>
    <mergeCell ref="AG18:BF18"/>
    <mergeCell ref="Z18:AE18"/>
    <mergeCell ref="Z19:AE19"/>
    <mergeCell ref="Z21:AE21"/>
    <mergeCell ref="Z22:AE22"/>
    <mergeCell ref="AO24:AR25"/>
    <mergeCell ref="AS24:AV25"/>
    <mergeCell ref="AG19:BF20"/>
    <mergeCell ref="BA24:BC25"/>
    <mergeCell ref="BE5:BF5"/>
    <mergeCell ref="AW5:AX5"/>
    <mergeCell ref="AG21:BF21"/>
    <mergeCell ref="AS12:BD12"/>
    <mergeCell ref="BB5:BC5"/>
    <mergeCell ref="Z14:BG14"/>
    <mergeCell ref="AO8:AR9"/>
    <mergeCell ref="AF34:AN35"/>
    <mergeCell ref="AW38:AZ38"/>
    <mergeCell ref="AG49:AN49"/>
    <mergeCell ref="AS38:AV38"/>
    <mergeCell ref="AO38:AR38"/>
    <mergeCell ref="AS39:AV41"/>
    <mergeCell ref="AW39:AZ41"/>
    <mergeCell ref="AW42:AZ42"/>
    <mergeCell ref="AF40:AN40"/>
    <mergeCell ref="AS46:AV46"/>
    <mergeCell ref="AW46:AZ46"/>
    <mergeCell ref="AF43:AN45"/>
    <mergeCell ref="AF36:AN37"/>
    <mergeCell ref="AO30:AR37"/>
    <mergeCell ref="AS30:AV37"/>
    <mergeCell ref="AW30:AZ37"/>
    <mergeCell ref="AW43:AZ45"/>
    <mergeCell ref="AF46:AN46"/>
    <mergeCell ref="AO46:AR46"/>
    <mergeCell ref="AS43:AV45"/>
  </mergeCells>
  <phoneticPr fontId="2"/>
  <conditionalFormatting sqref="AX77">
    <cfRule type="expression" dxfId="17" priority="11" stopIfTrue="1">
      <formula>$AL$77="設定なし"</formula>
    </cfRule>
  </conditionalFormatting>
  <conditionalFormatting sqref="AX81:BB81">
    <cfRule type="expression" dxfId="16" priority="12" stopIfTrue="1">
      <formula>$AL$77="設定なし"</formula>
    </cfRule>
  </conditionalFormatting>
  <conditionalFormatting sqref="AS56:AV56">
    <cfRule type="expression" dxfId="15" priority="17" stopIfTrue="1">
      <formula>$BF$129=300</formula>
    </cfRule>
  </conditionalFormatting>
  <conditionalFormatting sqref="AF78:AW81">
    <cfRule type="expression" dxfId="14" priority="20" stopIfTrue="1">
      <formula>$AL$77="設定なし"</formula>
    </cfRule>
  </conditionalFormatting>
  <conditionalFormatting sqref="AW24:AZ56">
    <cfRule type="expression" dxfId="13" priority="3">
      <formula>$AW$121=1</formula>
    </cfRule>
  </conditionalFormatting>
  <conditionalFormatting sqref="AS24:AZ56">
    <cfRule type="expression" dxfId="12" priority="1">
      <formula>$BF$129=300</formula>
    </cfRule>
  </conditionalFormatting>
  <dataValidations xWindow="1473" yWindow="313" count="16">
    <dataValidation type="list" allowBlank="1" showErrorMessage="1" prompt="評価の対象となる代表の担当技術者が複数の場合は_x000a_「担当技術者（複数）」を選択して下さい。" sqref="AS24:AV25" xr:uid="{00000000-0002-0000-0200-000000000000}">
      <formula1>$AX$121:$AX$122</formula1>
    </dataValidation>
    <dataValidation type="list" allowBlank="1" showInputMessage="1" showErrorMessage="1" sqref="AO43:AZ45" xr:uid="{00000000-0002-0000-0200-000001000000}">
      <formula1>$BJ$121:$BJ$123</formula1>
    </dataValidation>
    <dataValidation type="list" allowBlank="1" showInputMessage="1" showErrorMessage="1" sqref="AO39:AZ41" xr:uid="{00000000-0002-0000-0200-000002000000}">
      <formula1>$BA$121:$BA$124</formula1>
    </dataValidation>
    <dataValidation allowBlank="1" showInputMessage="1" prompt="該当する発注機関を選択してください" sqref="AC7:AL7" xr:uid="{00000000-0002-0000-0200-000003000000}"/>
    <dataValidation type="list" allowBlank="1" showInputMessage="1" showErrorMessage="1" sqref="AO26 AS26 AW26" xr:uid="{00000000-0002-0000-0200-000004000000}">
      <formula1>$AG$121:$AG$125</formula1>
    </dataValidation>
    <dataValidation type="list" allowBlank="1" showInputMessage="1" showErrorMessage="1" sqref="AW52 AS52 AO52" xr:uid="{00000000-0002-0000-0200-000005000000}">
      <formula1>$CD$121:$CD$125</formula1>
    </dataValidation>
    <dataValidation type="list" allowBlank="1" showInputMessage="1" showErrorMessage="1" sqref="AO47:AZ50" xr:uid="{00000000-0002-0000-0200-000006000000}">
      <formula1>$BW$121:$BW$124</formula1>
    </dataValidation>
    <dataValidation type="list" allowBlank="1" showInputMessage="1" showErrorMessage="1" sqref="AX73 AX67 AX82 AX86" xr:uid="{00000000-0002-0000-0200-000007000000}">
      <formula1>$CS$121:$CS$124</formula1>
    </dataValidation>
    <dataValidation type="list" allowBlank="1" showInputMessage="1" showErrorMessage="1" sqref="AG79:AN79" xr:uid="{00000000-0002-0000-0200-000008000000}">
      <formula1>$CI$121:$CI$125</formula1>
    </dataValidation>
    <dataValidation type="list" allowBlank="1" showErrorMessage="1" prompt="地理的条件の評価項目の設定の有無を選択してください" sqref="AL77:AO77" xr:uid="{00000000-0002-0000-0200-000009000000}">
      <formula1>$BS$121:$BS$122</formula1>
    </dataValidation>
    <dataValidation type="list" allowBlank="1" showInputMessage="1" showErrorMessage="1" sqref="AX90" xr:uid="{00000000-0002-0000-0200-00000A000000}">
      <formula1>$CS$117:$CS$120</formula1>
    </dataValidation>
    <dataValidation type="list" allowBlank="1" showErrorMessage="1" prompt="照査技術者の有無を選択してください" sqref="AW24:AZ25" xr:uid="{00000000-0002-0000-0200-00000B000000}">
      <formula1>$AU$121:$AU$123</formula1>
    </dataValidation>
    <dataValidation type="list" allowBlank="1" showInputMessage="1" showErrorMessage="1" sqref="AF30:AN30" xr:uid="{00000000-0002-0000-0200-00000C000000}">
      <formula1>$AN$121:$AN$122</formula1>
    </dataValidation>
    <dataValidation type="list" allowBlank="1" showInputMessage="1" showErrorMessage="1" sqref="AF33:AN33" xr:uid="{00000000-0002-0000-0200-00000D000000}">
      <formula1>$AN$123:$AN$124</formula1>
    </dataValidation>
    <dataValidation type="list" allowBlank="1" showInputMessage="1" showErrorMessage="1" sqref="AF36" xr:uid="{00000000-0002-0000-0200-00000E000000}">
      <formula1>$AN$125:$AN$129</formula1>
    </dataValidation>
    <dataValidation type="list" allowBlank="1" showInputMessage="1" showErrorMessage="1" sqref="AX77:BB80" xr:uid="{00000000-0002-0000-0200-00000F000000}">
      <formula1>$DA$121:$DA$123</formula1>
    </dataValidation>
  </dataValidations>
  <pageMargins left="0.78740157480314965" right="0.39370078740157483" top="0.39370078740157483" bottom="0.39370078740157483" header="0.51181102362204722" footer="0.51181102362204722"/>
  <pageSetup paperSize="9" scale="97" orientation="portrait" horizontalDpi="300" verticalDpi="300" r:id="rId1"/>
  <headerFooter alignWithMargins="0"/>
  <rowBreaks count="1" manualBreakCount="1">
    <brk id="59" min="24" max="59"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sheetPr>
  <dimension ref="A1:AW149"/>
  <sheetViews>
    <sheetView showGridLines="0" view="pageBreakPreview" zoomScaleNormal="100" zoomScaleSheetLayoutView="100" workbookViewId="0">
      <selection sqref="A1:E1"/>
    </sheetView>
  </sheetViews>
  <sheetFormatPr defaultColWidth="2.5" defaultRowHeight="13.5"/>
  <sheetData>
    <row r="1" spans="1:49" ht="12" customHeight="1">
      <c r="A1" s="692" t="s">
        <v>272</v>
      </c>
      <c r="B1" s="692"/>
      <c r="C1" s="692"/>
      <c r="D1" s="692"/>
      <c r="E1" s="69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79" t="s">
        <v>360</v>
      </c>
      <c r="AJ1" s="12"/>
      <c r="AK1" s="12"/>
      <c r="AL1" s="12"/>
      <c r="AM1" s="12"/>
      <c r="AN1" s="12"/>
      <c r="AO1" s="12"/>
      <c r="AP1" s="12"/>
      <c r="AQ1" s="12"/>
      <c r="AR1" s="12"/>
      <c r="AS1" s="12"/>
      <c r="AT1" s="12"/>
      <c r="AU1" s="12"/>
      <c r="AV1" s="12"/>
      <c r="AW1" s="12"/>
    </row>
    <row r="2" spans="1:49" ht="17.25">
      <c r="A2" s="14"/>
      <c r="B2" s="14"/>
      <c r="C2" s="14"/>
      <c r="D2" s="14"/>
      <c r="E2" s="14"/>
      <c r="F2" s="14"/>
      <c r="G2" s="14"/>
      <c r="H2" s="14"/>
      <c r="I2" s="14"/>
      <c r="J2" s="14"/>
      <c r="K2" s="693" t="s">
        <v>46</v>
      </c>
      <c r="L2" s="693"/>
      <c r="M2" s="693"/>
      <c r="N2" s="694" t="str">
        <f>IF(様式１号表紙!AO31="土木関係建設コンサルタント",N82,N83)</f>
        <v>管 理</v>
      </c>
      <c r="O2" s="694"/>
      <c r="P2" s="694"/>
      <c r="Q2" s="130" t="s">
        <v>47</v>
      </c>
      <c r="R2" s="14"/>
      <c r="S2" s="14"/>
      <c r="T2" s="14"/>
      <c r="U2" s="14"/>
      <c r="V2" s="14"/>
      <c r="W2" s="14"/>
      <c r="X2" s="14"/>
      <c r="Y2" s="14"/>
      <c r="Z2" s="14"/>
      <c r="AA2" s="14"/>
      <c r="AB2" s="14"/>
      <c r="AC2" s="14"/>
      <c r="AD2" s="14"/>
      <c r="AE2" s="14"/>
      <c r="AF2" s="14"/>
      <c r="AG2" s="14"/>
      <c r="AH2" s="14"/>
      <c r="AI2" s="14"/>
      <c r="AJ2" s="12"/>
    </row>
    <row r="3" spans="1:49" ht="14.1" customHeight="1">
      <c r="A3" s="664" t="s">
        <v>48</v>
      </c>
      <c r="B3" s="664"/>
      <c r="C3" s="664"/>
      <c r="D3" s="699" t="str">
        <f>+様式１号表紙!AA16</f>
        <v>令和８年度［第３８-Ｋ１５０５-２１号］栃山川水系河川調査に伴う設計業務委託（河川整備計画変更）</v>
      </c>
      <c r="E3" s="699"/>
      <c r="F3" s="699"/>
      <c r="G3" s="699"/>
      <c r="H3" s="699"/>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699"/>
      <c r="AJ3" s="12"/>
    </row>
    <row r="4" spans="1:49" ht="14.1" customHeight="1">
      <c r="A4" s="664"/>
      <c r="B4" s="664"/>
      <c r="C4" s="664"/>
      <c r="D4" s="699"/>
      <c r="E4" s="699"/>
      <c r="F4" s="699"/>
      <c r="G4" s="699"/>
      <c r="H4" s="699"/>
      <c r="I4" s="699"/>
      <c r="J4" s="699"/>
      <c r="K4" s="699"/>
      <c r="L4" s="699"/>
      <c r="M4" s="699"/>
      <c r="N4" s="699"/>
      <c r="O4" s="699"/>
      <c r="P4" s="699"/>
      <c r="Q4" s="699"/>
      <c r="R4" s="699"/>
      <c r="S4" s="699"/>
      <c r="T4" s="699"/>
      <c r="U4" s="699"/>
      <c r="V4" s="699"/>
      <c r="W4" s="699"/>
      <c r="X4" s="699"/>
      <c r="Y4" s="699"/>
      <c r="Z4" s="699"/>
      <c r="AA4" s="699"/>
      <c r="AB4" s="699"/>
      <c r="AC4" s="699"/>
      <c r="AD4" s="699"/>
      <c r="AE4" s="699"/>
      <c r="AF4" s="699"/>
      <c r="AG4" s="699"/>
      <c r="AH4" s="699"/>
      <c r="AI4" s="699"/>
      <c r="AJ4" s="12"/>
    </row>
    <row r="5" spans="1:49" ht="15" customHeight="1">
      <c r="A5" s="15" t="s">
        <v>135</v>
      </c>
      <c r="B5" s="15"/>
      <c r="C5" s="15"/>
      <c r="D5" s="703" t="str">
        <f>様式１号表紙!AR11</f>
        <v>○○○コンサルタント株式会社</v>
      </c>
      <c r="E5" s="703"/>
      <c r="F5" s="703"/>
      <c r="G5" s="703"/>
      <c r="H5" s="703"/>
      <c r="I5" s="703"/>
      <c r="J5" s="703"/>
      <c r="K5" s="703"/>
      <c r="L5" s="703"/>
      <c r="M5" s="703"/>
      <c r="N5" s="703"/>
      <c r="O5" s="703"/>
      <c r="P5" s="703"/>
      <c r="Q5" s="703"/>
      <c r="R5" s="703"/>
      <c r="S5" s="703"/>
      <c r="T5" s="703"/>
      <c r="U5" s="703"/>
      <c r="V5" s="703"/>
      <c r="W5" s="703"/>
      <c r="X5" s="703"/>
      <c r="Y5" s="703"/>
      <c r="Z5" s="703"/>
      <c r="AA5" s="703"/>
      <c r="AB5" s="703"/>
      <c r="AC5" s="703"/>
      <c r="AD5" s="703"/>
      <c r="AE5" s="703"/>
      <c r="AF5" s="703"/>
      <c r="AG5" s="703"/>
      <c r="AH5" s="703"/>
      <c r="AI5" s="703"/>
      <c r="AJ5" s="12"/>
    </row>
    <row r="6" spans="1:49" ht="8.25" customHeight="1" thickBot="1">
      <c r="A6" s="13"/>
      <c r="B6" s="12"/>
      <c r="C6" s="12"/>
      <c r="D6" s="12"/>
      <c r="E6" s="12"/>
      <c r="F6" s="12"/>
      <c r="G6" s="12"/>
      <c r="H6" s="12"/>
      <c r="I6" s="12"/>
      <c r="J6" s="12"/>
      <c r="K6" s="12"/>
      <c r="L6" s="12"/>
      <c r="M6" s="12"/>
      <c r="N6" s="12"/>
      <c r="O6" s="12"/>
      <c r="P6" s="12"/>
      <c r="Q6" s="12"/>
      <c r="R6" s="12"/>
      <c r="S6" s="12"/>
      <c r="T6" s="23"/>
      <c r="U6" s="23"/>
      <c r="V6" s="23"/>
      <c r="W6" s="23"/>
      <c r="X6" s="23"/>
      <c r="Y6" s="23"/>
      <c r="Z6" s="23"/>
      <c r="AA6" s="23"/>
      <c r="AB6" s="23"/>
      <c r="AC6" s="23"/>
      <c r="AD6" s="23"/>
      <c r="AE6" s="23"/>
      <c r="AF6" s="23"/>
      <c r="AG6" s="23"/>
      <c r="AH6" s="23"/>
      <c r="AI6" s="23"/>
      <c r="AJ6" s="12"/>
    </row>
    <row r="7" spans="1:49" s="122" customFormat="1" ht="9.9499999999999993" customHeight="1">
      <c r="A7" s="695" t="s">
        <v>69</v>
      </c>
      <c r="B7" s="698" t="s">
        <v>49</v>
      </c>
      <c r="C7" s="698"/>
      <c r="D7" s="698"/>
      <c r="E7" s="680"/>
      <c r="F7" s="680"/>
      <c r="G7" s="680"/>
      <c r="H7" s="680"/>
      <c r="I7" s="680"/>
      <c r="J7" s="680"/>
      <c r="K7" s="680"/>
      <c r="L7" s="680"/>
      <c r="M7" s="680"/>
      <c r="N7" s="680"/>
      <c r="O7" s="680"/>
      <c r="P7" s="680"/>
      <c r="Q7" s="681"/>
      <c r="R7" s="684" t="s">
        <v>70</v>
      </c>
      <c r="S7" s="686" t="s">
        <v>50</v>
      </c>
      <c r="T7" s="686"/>
      <c r="U7" s="686"/>
      <c r="V7" s="686"/>
      <c r="W7" s="686"/>
      <c r="X7" s="688"/>
      <c r="Y7" s="688"/>
      <c r="Z7" s="688"/>
      <c r="AA7" s="688"/>
      <c r="AB7" s="688"/>
      <c r="AC7" s="688"/>
      <c r="AD7" s="688"/>
      <c r="AE7" s="688"/>
      <c r="AF7" s="688"/>
      <c r="AG7" s="688"/>
      <c r="AH7" s="688"/>
      <c r="AI7" s="689"/>
      <c r="AJ7" s="12"/>
    </row>
    <row r="8" spans="1:49" s="122" customFormat="1">
      <c r="A8" s="696"/>
      <c r="B8" s="697" t="s">
        <v>67</v>
      </c>
      <c r="C8" s="697"/>
      <c r="D8" s="697"/>
      <c r="E8" s="682"/>
      <c r="F8" s="682"/>
      <c r="G8" s="682"/>
      <c r="H8" s="682"/>
      <c r="I8" s="682"/>
      <c r="J8" s="682"/>
      <c r="K8" s="682"/>
      <c r="L8" s="682"/>
      <c r="M8" s="682"/>
      <c r="N8" s="682"/>
      <c r="O8" s="682"/>
      <c r="P8" s="682"/>
      <c r="Q8" s="683"/>
      <c r="R8" s="685"/>
      <c r="S8" s="687"/>
      <c r="T8" s="687"/>
      <c r="U8" s="687"/>
      <c r="V8" s="687"/>
      <c r="W8" s="687"/>
      <c r="X8" s="690"/>
      <c r="Y8" s="690"/>
      <c r="Z8" s="690"/>
      <c r="AA8" s="690"/>
      <c r="AB8" s="690"/>
      <c r="AC8" s="690"/>
      <c r="AD8" s="690"/>
      <c r="AE8" s="690"/>
      <c r="AF8" s="690"/>
      <c r="AG8" s="690"/>
      <c r="AH8" s="690"/>
      <c r="AI8" s="691"/>
      <c r="AJ8" s="12"/>
    </row>
    <row r="9" spans="1:49" s="134" customFormat="1" ht="15" customHeight="1">
      <c r="A9" s="133" t="s">
        <v>51</v>
      </c>
      <c r="B9" s="700" t="s">
        <v>52</v>
      </c>
      <c r="C9" s="700"/>
      <c r="D9" s="700"/>
      <c r="E9" s="700"/>
      <c r="F9" s="700"/>
      <c r="G9" s="678"/>
      <c r="H9" s="678"/>
      <c r="I9" s="678"/>
      <c r="J9" s="678"/>
      <c r="K9" s="678"/>
      <c r="L9" s="678"/>
      <c r="M9" s="678"/>
      <c r="N9" s="678"/>
      <c r="O9" s="678"/>
      <c r="P9" s="678"/>
      <c r="Q9" s="678"/>
      <c r="R9" s="678"/>
      <c r="S9" s="678"/>
      <c r="T9" s="678"/>
      <c r="U9" s="678"/>
      <c r="V9" s="678"/>
      <c r="W9" s="678"/>
      <c r="X9" s="678"/>
      <c r="Y9" s="678"/>
      <c r="Z9" s="678"/>
      <c r="AA9" s="678"/>
      <c r="AB9" s="678"/>
      <c r="AC9" s="678"/>
      <c r="AD9" s="678"/>
      <c r="AE9" s="678"/>
      <c r="AF9" s="678"/>
      <c r="AG9" s="678"/>
      <c r="AH9" s="678"/>
      <c r="AI9" s="679"/>
      <c r="AJ9" s="12"/>
    </row>
    <row r="10" spans="1:49" s="134" customFormat="1" ht="13.5" customHeight="1">
      <c r="A10" s="205" t="s">
        <v>273</v>
      </c>
      <c r="B10" s="206" t="s">
        <v>274</v>
      </c>
      <c r="C10" s="206"/>
      <c r="D10" s="206"/>
      <c r="E10" s="206"/>
      <c r="F10" s="206"/>
      <c r="G10" s="206"/>
      <c r="H10" s="207"/>
      <c r="I10" s="206"/>
      <c r="J10" s="206"/>
      <c r="K10" s="660"/>
      <c r="L10" s="660"/>
      <c r="M10" s="660"/>
      <c r="N10" s="660"/>
      <c r="O10" s="660"/>
      <c r="P10" s="660"/>
      <c r="Q10" s="660"/>
      <c r="R10" s="660"/>
      <c r="S10" s="660"/>
      <c r="T10" s="660"/>
      <c r="U10" s="660"/>
      <c r="V10" s="660"/>
      <c r="W10" s="660"/>
      <c r="X10" s="660"/>
      <c r="Y10" s="660"/>
      <c r="Z10" s="660"/>
      <c r="AA10" s="660"/>
      <c r="AB10" s="660"/>
      <c r="AC10" s="660"/>
      <c r="AD10" s="660"/>
      <c r="AE10" s="660"/>
      <c r="AF10" s="660"/>
      <c r="AG10" s="660"/>
      <c r="AH10" s="660"/>
      <c r="AI10" s="661"/>
      <c r="AJ10" s="12"/>
    </row>
    <row r="11" spans="1:49" s="134" customFormat="1" ht="15" customHeight="1">
      <c r="A11" s="135" t="s">
        <v>275</v>
      </c>
      <c r="B11" s="136" t="s">
        <v>53</v>
      </c>
      <c r="C11" s="136"/>
      <c r="D11" s="136"/>
      <c r="E11" s="136"/>
      <c r="F11" s="136"/>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62"/>
      <c r="AE11" s="162"/>
      <c r="AF11" s="162"/>
      <c r="AG11" s="162"/>
      <c r="AH11" s="162"/>
      <c r="AI11" s="163"/>
      <c r="AJ11" s="12"/>
    </row>
    <row r="12" spans="1:49" s="134" customFormat="1" ht="13.5" customHeight="1">
      <c r="A12" s="140"/>
      <c r="B12" s="16" t="s">
        <v>54</v>
      </c>
      <c r="C12" s="16"/>
      <c r="D12" s="16"/>
      <c r="E12" s="16" t="s">
        <v>56</v>
      </c>
      <c r="F12" s="16"/>
      <c r="G12" s="16"/>
      <c r="H12" s="702"/>
      <c r="I12" s="702"/>
      <c r="J12" s="702"/>
      <c r="K12" s="702"/>
      <c r="L12" s="702"/>
      <c r="M12" s="702"/>
      <c r="N12" s="702"/>
      <c r="O12" s="702"/>
      <c r="P12" s="16" t="s">
        <v>33</v>
      </c>
      <c r="Q12" s="16"/>
      <c r="R12" s="663"/>
      <c r="S12" s="663"/>
      <c r="T12" s="663"/>
      <c r="U12" s="663"/>
      <c r="V12" s="663"/>
      <c r="W12" s="663"/>
      <c r="X12" s="663"/>
      <c r="Y12" s="663"/>
      <c r="Z12" s="663"/>
      <c r="AA12" s="663"/>
      <c r="AB12" s="134" t="s">
        <v>97</v>
      </c>
      <c r="AD12" s="166"/>
      <c r="AE12" s="166"/>
      <c r="AF12" s="166"/>
      <c r="AG12" s="166"/>
      <c r="AH12" s="166"/>
      <c r="AI12" s="167"/>
      <c r="AJ12" s="12"/>
    </row>
    <row r="13" spans="1:49" s="134" customFormat="1" ht="13.5" customHeight="1">
      <c r="A13" s="140"/>
      <c r="B13" s="16"/>
      <c r="C13" s="16"/>
      <c r="D13" s="16"/>
      <c r="E13" s="16"/>
      <c r="F13" s="141" t="s">
        <v>58</v>
      </c>
      <c r="G13" s="701"/>
      <c r="H13" s="701"/>
      <c r="I13" s="701"/>
      <c r="J13" s="701"/>
      <c r="K13" s="701"/>
      <c r="L13" s="664" t="s">
        <v>57</v>
      </c>
      <c r="M13" s="664"/>
      <c r="N13" s="664"/>
      <c r="O13" s="664"/>
      <c r="P13" s="664"/>
      <c r="Q13" s="662" t="s">
        <v>81</v>
      </c>
      <c r="R13" s="662"/>
      <c r="S13" s="662"/>
      <c r="T13" s="662"/>
      <c r="U13" s="662"/>
      <c r="V13" s="662"/>
      <c r="W13" s="662"/>
      <c r="X13" s="662"/>
      <c r="Y13" s="662"/>
      <c r="Z13" s="16"/>
      <c r="AA13" s="16"/>
      <c r="AB13" s="16"/>
      <c r="AC13" s="16"/>
      <c r="AD13" s="60"/>
      <c r="AE13" s="60"/>
      <c r="AF13" s="60"/>
      <c r="AG13" s="60"/>
      <c r="AH13" s="60"/>
      <c r="AI13" s="161"/>
      <c r="AJ13" s="12"/>
    </row>
    <row r="14" spans="1:49" s="134" customFormat="1" ht="13.5" customHeight="1">
      <c r="A14" s="140"/>
      <c r="B14" s="16" t="s">
        <v>55</v>
      </c>
      <c r="C14" s="16"/>
      <c r="D14" s="16"/>
      <c r="E14" s="16" t="s">
        <v>56</v>
      </c>
      <c r="F14" s="16"/>
      <c r="G14" s="16"/>
      <c r="H14" s="252"/>
      <c r="I14" s="252"/>
      <c r="J14" s="252"/>
      <c r="K14" s="252"/>
      <c r="L14" s="252"/>
      <c r="M14" s="252"/>
      <c r="N14" s="252"/>
      <c r="O14" s="252"/>
      <c r="P14" s="253"/>
      <c r="Q14" s="253"/>
      <c r="R14" s="134" t="s">
        <v>97</v>
      </c>
      <c r="AD14" s="166"/>
      <c r="AE14" s="166"/>
      <c r="AF14" s="166"/>
      <c r="AG14" s="166"/>
      <c r="AH14" s="166"/>
      <c r="AI14" s="167"/>
      <c r="AJ14" s="17"/>
    </row>
    <row r="15" spans="1:49" s="134" customFormat="1" ht="13.5" customHeight="1">
      <c r="A15" s="140"/>
      <c r="B15" s="16"/>
      <c r="C15" s="16"/>
      <c r="D15" s="16"/>
      <c r="E15" s="16"/>
      <c r="F15" s="141" t="s">
        <v>58</v>
      </c>
      <c r="G15" s="701"/>
      <c r="H15" s="701"/>
      <c r="I15" s="701"/>
      <c r="J15" s="701"/>
      <c r="K15" s="701"/>
      <c r="L15" s="664" t="s">
        <v>57</v>
      </c>
      <c r="M15" s="664"/>
      <c r="N15" s="664"/>
      <c r="O15" s="664"/>
      <c r="P15" s="664"/>
      <c r="Q15" s="662" t="s">
        <v>80</v>
      </c>
      <c r="R15" s="662"/>
      <c r="S15" s="662"/>
      <c r="T15" s="662"/>
      <c r="U15" s="662"/>
      <c r="V15" s="662"/>
      <c r="W15" s="662"/>
      <c r="X15" s="662"/>
      <c r="Y15" s="662"/>
      <c r="Z15" s="16"/>
      <c r="AA15" s="16"/>
      <c r="AB15" s="16"/>
      <c r="AC15" s="16"/>
      <c r="AD15" s="60"/>
      <c r="AE15" s="60"/>
      <c r="AF15" s="60"/>
      <c r="AG15" s="60"/>
      <c r="AH15" s="60"/>
      <c r="AI15" s="161"/>
      <c r="AJ15" s="17"/>
    </row>
    <row r="16" spans="1:49" s="134" customFormat="1" ht="13.5" customHeight="1">
      <c r="A16" s="140"/>
      <c r="B16" s="16"/>
      <c r="C16" s="16"/>
      <c r="D16" s="16"/>
      <c r="E16" s="16"/>
      <c r="F16" s="16"/>
      <c r="G16" s="16"/>
      <c r="H16" s="16"/>
      <c r="I16" s="16"/>
      <c r="J16" s="16"/>
      <c r="K16" s="16"/>
      <c r="L16" s="16"/>
      <c r="M16" s="16"/>
      <c r="N16" s="16"/>
      <c r="O16" s="16"/>
      <c r="P16" s="16"/>
      <c r="Q16" s="16"/>
      <c r="R16" s="16"/>
      <c r="S16" s="141"/>
      <c r="T16" s="160"/>
      <c r="U16" s="160"/>
      <c r="V16" s="160"/>
      <c r="W16" s="160"/>
      <c r="X16" s="160"/>
      <c r="Y16" s="16"/>
      <c r="Z16" s="16"/>
      <c r="AA16" s="16"/>
      <c r="AB16" s="16"/>
      <c r="AC16" s="16"/>
      <c r="AD16" s="60"/>
      <c r="AE16" s="60"/>
      <c r="AF16" s="60"/>
      <c r="AG16" s="60"/>
      <c r="AH16" s="60"/>
      <c r="AI16" s="161"/>
      <c r="AJ16" s="17"/>
    </row>
    <row r="17" spans="1:36" s="134" customFormat="1" ht="13.5" customHeight="1">
      <c r="A17" s="142"/>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64"/>
      <c r="AE17" s="164"/>
      <c r="AF17" s="164"/>
      <c r="AG17" s="164"/>
      <c r="AH17" s="164"/>
      <c r="AI17" s="165"/>
      <c r="AJ17" s="17"/>
    </row>
    <row r="18" spans="1:36" s="134" customFormat="1" ht="15" customHeight="1">
      <c r="A18" s="135" t="s">
        <v>276</v>
      </c>
      <c r="B18" s="136" t="s">
        <v>344</v>
      </c>
      <c r="C18" s="125"/>
      <c r="D18" s="125"/>
      <c r="E18" s="125"/>
      <c r="F18" s="125"/>
      <c r="G18" s="125"/>
      <c r="H18" s="125"/>
      <c r="I18" s="125"/>
      <c r="J18" s="211" t="s">
        <v>30</v>
      </c>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37"/>
      <c r="AJ18" s="12"/>
    </row>
    <row r="19" spans="1:36" s="134" customFormat="1" ht="13.5" customHeight="1">
      <c r="A19" s="143"/>
      <c r="B19" s="639" t="s">
        <v>59</v>
      </c>
      <c r="C19" s="639"/>
      <c r="D19" s="639"/>
      <c r="E19" s="639"/>
      <c r="F19" s="669"/>
      <c r="G19" s="669"/>
      <c r="H19" s="145"/>
      <c r="I19" s="638" t="s">
        <v>62</v>
      </c>
      <c r="J19" s="639"/>
      <c r="K19" s="639"/>
      <c r="L19" s="639"/>
      <c r="M19" s="640"/>
      <c r="N19" s="640"/>
      <c r="O19" s="640"/>
      <c r="P19" s="640"/>
      <c r="Q19" s="640"/>
      <c r="R19" s="640"/>
      <c r="S19" s="640"/>
      <c r="T19" s="640"/>
      <c r="U19" s="640"/>
      <c r="V19" s="640"/>
      <c r="W19" s="640"/>
      <c r="X19" s="640"/>
      <c r="Y19" s="640"/>
      <c r="Z19" s="640"/>
      <c r="AA19" s="640"/>
      <c r="AB19" s="640"/>
      <c r="AC19" s="640"/>
      <c r="AD19" s="640"/>
      <c r="AE19" s="640"/>
      <c r="AF19" s="640"/>
      <c r="AG19" s="640"/>
      <c r="AH19" s="640"/>
      <c r="AI19" s="641"/>
      <c r="AJ19" s="12"/>
    </row>
    <row r="20" spans="1:36" s="134" customFormat="1" ht="13.5" customHeight="1">
      <c r="A20" s="146"/>
      <c r="B20" s="652" t="s">
        <v>25</v>
      </c>
      <c r="C20" s="652"/>
      <c r="D20" s="652"/>
      <c r="E20" s="652"/>
      <c r="F20" s="655"/>
      <c r="G20" s="655"/>
      <c r="H20" s="655"/>
      <c r="I20" s="655"/>
      <c r="J20" s="655"/>
      <c r="K20" s="655"/>
      <c r="L20" s="655"/>
      <c r="M20" s="655"/>
      <c r="N20" s="655"/>
      <c r="O20" s="655"/>
      <c r="P20" s="655"/>
      <c r="Q20" s="655"/>
      <c r="R20" s="655"/>
      <c r="S20" s="655"/>
      <c r="T20" s="655"/>
      <c r="U20" s="655"/>
      <c r="V20" s="655"/>
      <c r="W20" s="655"/>
      <c r="X20" s="655"/>
      <c r="Y20" s="655"/>
      <c r="Z20" s="655"/>
      <c r="AA20" s="655"/>
      <c r="AB20" s="655"/>
      <c r="AC20" s="655"/>
      <c r="AD20" s="655"/>
      <c r="AE20" s="655"/>
      <c r="AF20" s="655"/>
      <c r="AG20" s="655"/>
      <c r="AH20" s="655"/>
      <c r="AI20" s="656"/>
      <c r="AJ20" s="12"/>
    </row>
    <row r="21" spans="1:36" s="134" customFormat="1" ht="13.5" customHeight="1">
      <c r="A21" s="147"/>
      <c r="B21" s="654"/>
      <c r="C21" s="654"/>
      <c r="D21" s="654"/>
      <c r="E21" s="654"/>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7"/>
      <c r="AH21" s="657"/>
      <c r="AI21" s="658"/>
      <c r="AJ21" s="12"/>
    </row>
    <row r="22" spans="1:36" s="12" customFormat="1" ht="13.5" customHeight="1">
      <c r="A22" s="143"/>
      <c r="B22" s="12" t="s">
        <v>27</v>
      </c>
      <c r="F22" s="642" t="s">
        <v>28</v>
      </c>
      <c r="G22" s="642"/>
      <c r="H22" s="642"/>
      <c r="I22" s="642"/>
      <c r="J22" s="642"/>
      <c r="K22" s="642"/>
      <c r="L22" s="642"/>
      <c r="M22" s="642"/>
      <c r="N22" s="642"/>
      <c r="O22" s="642"/>
      <c r="P22" s="642"/>
      <c r="Q22" s="642"/>
      <c r="R22" s="642"/>
      <c r="S22" s="642"/>
      <c r="T22" s="642"/>
      <c r="U22" s="642"/>
      <c r="V22" s="642"/>
      <c r="W22" s="642"/>
      <c r="X22" s="642"/>
      <c r="Y22" s="644" t="s">
        <v>26</v>
      </c>
      <c r="Z22" s="645"/>
      <c r="AA22" s="645"/>
      <c r="AB22" s="645"/>
      <c r="AC22" s="646"/>
      <c r="AD22" s="646"/>
      <c r="AE22" s="646"/>
      <c r="AF22" s="646"/>
      <c r="AG22" s="646"/>
      <c r="AH22" s="646"/>
      <c r="AI22" s="157" t="s">
        <v>173</v>
      </c>
    </row>
    <row r="23" spans="1:36" s="134" customFormat="1" ht="13.5" customHeight="1">
      <c r="A23" s="148"/>
      <c r="B23" s="666" t="s">
        <v>65</v>
      </c>
      <c r="C23" s="666"/>
      <c r="D23" s="666"/>
      <c r="E23" s="666"/>
      <c r="F23" s="677" t="s">
        <v>81</v>
      </c>
      <c r="G23" s="677"/>
      <c r="H23" s="677"/>
      <c r="I23" s="677"/>
      <c r="J23" s="677"/>
      <c r="K23" s="677"/>
      <c r="L23" s="677"/>
      <c r="M23" s="677"/>
      <c r="N23" s="677"/>
      <c r="O23" s="248" t="s">
        <v>66</v>
      </c>
      <c r="P23" s="677" t="s">
        <v>381</v>
      </c>
      <c r="Q23" s="677"/>
      <c r="R23" s="677"/>
      <c r="S23" s="677"/>
      <c r="T23" s="677"/>
      <c r="U23" s="677"/>
      <c r="V23" s="677"/>
      <c r="W23" s="677"/>
      <c r="X23" s="677"/>
      <c r="Y23" s="665" t="s">
        <v>64</v>
      </c>
      <c r="Z23" s="666"/>
      <c r="AA23" s="666"/>
      <c r="AB23" s="666"/>
      <c r="AC23" s="666"/>
      <c r="AD23" s="666"/>
      <c r="AE23" s="667"/>
      <c r="AF23" s="667"/>
      <c r="AG23" s="667"/>
      <c r="AH23" s="667"/>
      <c r="AI23" s="668"/>
      <c r="AJ23" s="12"/>
    </row>
    <row r="24" spans="1:36" s="134" customFormat="1" ht="15" customHeight="1">
      <c r="A24" s="135" t="s">
        <v>34</v>
      </c>
      <c r="B24" s="136" t="s">
        <v>40</v>
      </c>
      <c r="C24" s="136"/>
      <c r="D24" s="136"/>
      <c r="E24" s="136"/>
      <c r="F24" s="136"/>
      <c r="G24" s="136"/>
      <c r="H24" s="136"/>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37"/>
      <c r="AJ24" s="12"/>
    </row>
    <row r="25" spans="1:36" s="134" customFormat="1" ht="13.5" customHeight="1">
      <c r="A25" s="147"/>
      <c r="B25" s="132" t="s">
        <v>41</v>
      </c>
      <c r="C25" s="132"/>
      <c r="D25" s="132"/>
      <c r="E25" s="132"/>
      <c r="F25" s="639" t="s">
        <v>68</v>
      </c>
      <c r="G25" s="639"/>
      <c r="H25" s="639"/>
      <c r="I25" s="639"/>
      <c r="J25" s="639"/>
      <c r="K25" s="639"/>
      <c r="L25" s="639"/>
      <c r="M25" s="675"/>
      <c r="N25" s="675"/>
      <c r="O25" s="149" t="s">
        <v>71</v>
      </c>
      <c r="P25" s="132"/>
      <c r="Q25" s="132"/>
      <c r="R25" s="132"/>
      <c r="S25" s="132"/>
      <c r="T25" s="132"/>
      <c r="U25" s="132"/>
      <c r="V25" s="672"/>
      <c r="W25" s="672"/>
      <c r="X25" s="672"/>
      <c r="Y25" s="672"/>
      <c r="Z25" s="672"/>
      <c r="AA25" s="672"/>
      <c r="AB25" s="672"/>
      <c r="AC25" s="672"/>
      <c r="AD25" s="672"/>
      <c r="AE25" s="672"/>
      <c r="AF25" s="672"/>
      <c r="AG25" s="672"/>
      <c r="AH25" s="672"/>
      <c r="AI25" s="673"/>
      <c r="AJ25" s="12"/>
    </row>
    <row r="26" spans="1:36" s="134" customFormat="1" ht="13.5" customHeight="1">
      <c r="A26" s="146"/>
      <c r="B26" s="652" t="s">
        <v>75</v>
      </c>
      <c r="C26" s="652"/>
      <c r="D26" s="652"/>
      <c r="E26" s="652"/>
      <c r="F26" s="636" t="s">
        <v>381</v>
      </c>
      <c r="G26" s="636"/>
      <c r="H26" s="636"/>
      <c r="I26" s="636"/>
      <c r="J26" s="636"/>
      <c r="K26" s="636"/>
      <c r="L26" s="636"/>
      <c r="M26" s="636"/>
      <c r="N26" s="636"/>
      <c r="O26" s="249" t="s">
        <v>66</v>
      </c>
      <c r="P26" s="670" t="s">
        <v>381</v>
      </c>
      <c r="Q26" s="670"/>
      <c r="R26" s="670"/>
      <c r="S26" s="670"/>
      <c r="T26" s="670"/>
      <c r="U26" s="670"/>
      <c r="V26" s="670"/>
      <c r="W26" s="670"/>
      <c r="X26" s="670"/>
      <c r="Y26" s="150"/>
      <c r="Z26" s="150"/>
      <c r="AA26" s="150"/>
      <c r="AB26" s="150"/>
      <c r="AC26" s="150"/>
      <c r="AD26" s="150"/>
      <c r="AE26" s="150"/>
      <c r="AF26" s="150"/>
      <c r="AG26" s="150"/>
      <c r="AH26" s="150"/>
      <c r="AI26" s="151"/>
      <c r="AJ26" s="12"/>
    </row>
    <row r="27" spans="1:36" s="134" customFormat="1" ht="13.5" customHeight="1">
      <c r="A27" s="148"/>
      <c r="B27" s="126" t="s">
        <v>76</v>
      </c>
      <c r="C27" s="152"/>
      <c r="D27" s="152"/>
      <c r="E27" s="152"/>
      <c r="F27" s="676"/>
      <c r="G27" s="676"/>
      <c r="H27" s="126" t="s">
        <v>77</v>
      </c>
      <c r="I27" s="152"/>
      <c r="J27" s="152"/>
      <c r="K27" s="152"/>
      <c r="L27" s="152"/>
      <c r="M27" s="208"/>
      <c r="N27" s="208"/>
      <c r="O27" s="208"/>
      <c r="P27" s="208"/>
      <c r="Q27" s="209"/>
      <c r="R27" s="209"/>
      <c r="S27" s="209"/>
      <c r="T27" s="209"/>
      <c r="U27" s="209"/>
      <c r="V27" s="209"/>
      <c r="W27" s="209"/>
      <c r="X27" s="209"/>
      <c r="Y27" s="209"/>
      <c r="Z27" s="208"/>
      <c r="AA27" s="208"/>
      <c r="AB27" s="208"/>
      <c r="AC27" s="208"/>
      <c r="AD27" s="152"/>
      <c r="AE27" s="152"/>
      <c r="AF27" s="126"/>
      <c r="AG27" s="126"/>
      <c r="AH27" s="126"/>
      <c r="AI27" s="153"/>
      <c r="AJ27" s="35"/>
    </row>
    <row r="28" spans="1:36" s="134" customFormat="1" ht="15" customHeight="1">
      <c r="A28" s="158" t="s">
        <v>289</v>
      </c>
      <c r="B28" s="159" t="s">
        <v>318</v>
      </c>
      <c r="Z28" s="16"/>
      <c r="AA28" s="16"/>
      <c r="AB28" s="16"/>
      <c r="AC28" s="16"/>
      <c r="AD28" s="16"/>
      <c r="AE28" s="16"/>
      <c r="AF28" s="16"/>
      <c r="AG28" s="16"/>
      <c r="AH28" s="16"/>
      <c r="AI28" s="127"/>
      <c r="AJ28" s="12"/>
    </row>
    <row r="29" spans="1:36" s="134" customFormat="1" ht="13.5" customHeight="1">
      <c r="A29" s="143"/>
      <c r="B29" s="639" t="s">
        <v>314</v>
      </c>
      <c r="C29" s="639"/>
      <c r="D29" s="639"/>
      <c r="E29" s="639"/>
      <c r="F29" s="669"/>
      <c r="G29" s="669"/>
      <c r="H29" s="674"/>
      <c r="I29" s="638" t="s">
        <v>62</v>
      </c>
      <c r="J29" s="639"/>
      <c r="K29" s="639"/>
      <c r="L29" s="639"/>
      <c r="M29" s="640"/>
      <c r="N29" s="640"/>
      <c r="O29" s="640"/>
      <c r="P29" s="640"/>
      <c r="Q29" s="640"/>
      <c r="R29" s="640"/>
      <c r="S29" s="640"/>
      <c r="T29" s="640"/>
      <c r="U29" s="640"/>
      <c r="V29" s="640"/>
      <c r="W29" s="640"/>
      <c r="X29" s="640"/>
      <c r="Y29" s="640"/>
      <c r="Z29" s="640"/>
      <c r="AA29" s="640"/>
      <c r="AB29" s="640"/>
      <c r="AC29" s="640"/>
      <c r="AD29" s="640"/>
      <c r="AE29" s="640"/>
      <c r="AF29" s="640"/>
      <c r="AG29" s="640"/>
      <c r="AH29" s="640"/>
      <c r="AI29" s="641"/>
      <c r="AJ29" s="12"/>
    </row>
    <row r="30" spans="1:36" s="134" customFormat="1" ht="13.5" customHeight="1">
      <c r="A30" s="146"/>
      <c r="B30" s="652" t="s">
        <v>25</v>
      </c>
      <c r="C30" s="652"/>
      <c r="D30" s="652"/>
      <c r="E30" s="652"/>
      <c r="F30" s="655"/>
      <c r="G30" s="655"/>
      <c r="H30" s="655"/>
      <c r="I30" s="655"/>
      <c r="J30" s="655"/>
      <c r="K30" s="655"/>
      <c r="L30" s="655"/>
      <c r="M30" s="655"/>
      <c r="N30" s="655"/>
      <c r="O30" s="655"/>
      <c r="P30" s="655"/>
      <c r="Q30" s="655"/>
      <c r="R30" s="655"/>
      <c r="S30" s="655"/>
      <c r="T30" s="655"/>
      <c r="U30" s="655"/>
      <c r="V30" s="655"/>
      <c r="W30" s="655"/>
      <c r="X30" s="655"/>
      <c r="Y30" s="655"/>
      <c r="Z30" s="655"/>
      <c r="AA30" s="655"/>
      <c r="AB30" s="655"/>
      <c r="AC30" s="655"/>
      <c r="AD30" s="655"/>
      <c r="AE30" s="655"/>
      <c r="AF30" s="655"/>
      <c r="AG30" s="655"/>
      <c r="AH30" s="655"/>
      <c r="AI30" s="656"/>
      <c r="AJ30" s="12"/>
    </row>
    <row r="31" spans="1:36" s="134" customFormat="1" ht="13.5" customHeight="1">
      <c r="A31" s="147"/>
      <c r="B31" s="654"/>
      <c r="C31" s="654"/>
      <c r="D31" s="654"/>
      <c r="E31" s="654"/>
      <c r="F31" s="657"/>
      <c r="G31" s="657"/>
      <c r="H31" s="657"/>
      <c r="I31" s="657"/>
      <c r="J31" s="657"/>
      <c r="K31" s="657"/>
      <c r="L31" s="657"/>
      <c r="M31" s="657"/>
      <c r="N31" s="657"/>
      <c r="O31" s="657"/>
      <c r="P31" s="657"/>
      <c r="Q31" s="657"/>
      <c r="R31" s="657"/>
      <c r="S31" s="657"/>
      <c r="T31" s="657"/>
      <c r="U31" s="657"/>
      <c r="V31" s="657"/>
      <c r="W31" s="657"/>
      <c r="X31" s="657"/>
      <c r="Y31" s="657"/>
      <c r="Z31" s="657"/>
      <c r="AA31" s="657"/>
      <c r="AB31" s="657"/>
      <c r="AC31" s="657"/>
      <c r="AD31" s="657"/>
      <c r="AE31" s="657"/>
      <c r="AF31" s="657"/>
      <c r="AG31" s="657"/>
      <c r="AH31" s="657"/>
      <c r="AI31" s="658"/>
      <c r="AJ31" s="12"/>
    </row>
    <row r="32" spans="1:36" s="12" customFormat="1" ht="13.5" customHeight="1">
      <c r="A32" s="143"/>
      <c r="B32" s="12" t="s">
        <v>27</v>
      </c>
      <c r="F32" s="642" t="s">
        <v>28</v>
      </c>
      <c r="G32" s="642"/>
      <c r="H32" s="642"/>
      <c r="I32" s="642"/>
      <c r="J32" s="642"/>
      <c r="K32" s="642"/>
      <c r="L32" s="642"/>
      <c r="M32" s="642"/>
      <c r="N32" s="642"/>
      <c r="O32" s="642"/>
      <c r="P32" s="642"/>
      <c r="Q32" s="642"/>
      <c r="R32" s="642"/>
      <c r="S32" s="642"/>
      <c r="T32" s="642"/>
      <c r="U32" s="642"/>
      <c r="V32" s="642"/>
      <c r="W32" s="642"/>
      <c r="X32" s="642"/>
      <c r="Y32" s="644" t="s">
        <v>26</v>
      </c>
      <c r="Z32" s="645"/>
      <c r="AA32" s="645"/>
      <c r="AB32" s="645"/>
      <c r="AC32" s="646"/>
      <c r="AD32" s="646"/>
      <c r="AE32" s="646"/>
      <c r="AF32" s="646"/>
      <c r="AG32" s="646"/>
      <c r="AH32" s="646"/>
      <c r="AI32" s="157" t="s">
        <v>173</v>
      </c>
    </row>
    <row r="33" spans="1:36" s="134" customFormat="1" ht="13.5" customHeight="1">
      <c r="A33" s="148"/>
      <c r="B33" s="666" t="s">
        <v>65</v>
      </c>
      <c r="C33" s="666"/>
      <c r="D33" s="666"/>
      <c r="E33" s="666"/>
      <c r="F33" s="677" t="s">
        <v>381</v>
      </c>
      <c r="G33" s="677"/>
      <c r="H33" s="677"/>
      <c r="I33" s="677"/>
      <c r="J33" s="677"/>
      <c r="K33" s="677"/>
      <c r="L33" s="677"/>
      <c r="M33" s="677"/>
      <c r="N33" s="677"/>
      <c r="O33" s="248" t="s">
        <v>66</v>
      </c>
      <c r="P33" s="677" t="s">
        <v>381</v>
      </c>
      <c r="Q33" s="677"/>
      <c r="R33" s="677"/>
      <c r="S33" s="677"/>
      <c r="T33" s="677"/>
      <c r="U33" s="677"/>
      <c r="V33" s="677"/>
      <c r="W33" s="677"/>
      <c r="X33" s="677"/>
      <c r="Y33" s="665" t="s">
        <v>64</v>
      </c>
      <c r="Z33" s="666"/>
      <c r="AA33" s="666"/>
      <c r="AB33" s="666"/>
      <c r="AC33" s="666"/>
      <c r="AD33" s="666"/>
      <c r="AE33" s="667"/>
      <c r="AF33" s="667"/>
      <c r="AG33" s="667"/>
      <c r="AH33" s="667"/>
      <c r="AI33" s="668"/>
      <c r="AJ33" s="12"/>
    </row>
    <row r="34" spans="1:36" s="134" customFormat="1" ht="15" customHeight="1">
      <c r="A34" s="135" t="s">
        <v>290</v>
      </c>
      <c r="B34" s="136" t="s">
        <v>78</v>
      </c>
      <c r="C34" s="125"/>
      <c r="D34" s="125"/>
      <c r="E34" s="125"/>
      <c r="F34" s="125"/>
      <c r="G34" s="154"/>
      <c r="H34" s="154"/>
      <c r="I34" s="704" t="s">
        <v>358</v>
      </c>
      <c r="J34" s="704"/>
      <c r="K34" s="704"/>
      <c r="L34" s="704"/>
      <c r="M34" s="704"/>
      <c r="N34" s="704"/>
      <c r="O34" s="704"/>
      <c r="P34" s="704"/>
      <c r="Q34" s="704"/>
      <c r="R34" s="125" t="s">
        <v>79</v>
      </c>
      <c r="S34" s="125"/>
      <c r="T34" s="210" t="s">
        <v>291</v>
      </c>
      <c r="U34" s="125"/>
      <c r="V34" s="125"/>
      <c r="W34" s="125"/>
      <c r="X34" s="125"/>
      <c r="Y34" s="125"/>
      <c r="Z34" s="125"/>
      <c r="AA34" s="125"/>
      <c r="AB34" s="125"/>
      <c r="AC34" s="125"/>
      <c r="AD34" s="125"/>
      <c r="AE34" s="125"/>
      <c r="AF34" s="125"/>
      <c r="AG34" s="125"/>
      <c r="AH34" s="125"/>
      <c r="AI34" s="137"/>
      <c r="AJ34" s="16"/>
    </row>
    <row r="35" spans="1:36" s="134" customFormat="1" ht="13.5" customHeight="1">
      <c r="A35" s="140"/>
      <c r="B35" s="16" t="s">
        <v>32</v>
      </c>
      <c r="C35" s="16"/>
      <c r="D35" s="16"/>
      <c r="E35" s="16"/>
      <c r="F35" s="16"/>
      <c r="G35" s="16"/>
      <c r="H35" s="16"/>
      <c r="I35" s="16"/>
      <c r="J35" s="669"/>
      <c r="K35" s="669"/>
      <c r="L35" s="16" t="s">
        <v>31</v>
      </c>
      <c r="M35" s="261" t="str">
        <f>IF(様式１号表紙!AO31="土木関係建設コンサルタント",I105,I106)</f>
        <v>※契約金額500万円以上の管理技術者又は担当技術者として従事している業務</v>
      </c>
      <c r="N35" s="259"/>
      <c r="O35" s="259"/>
      <c r="P35" s="259"/>
      <c r="Q35" s="259"/>
      <c r="R35" s="259"/>
      <c r="S35" s="259"/>
      <c r="T35" s="259"/>
      <c r="U35" s="259"/>
      <c r="V35" s="259"/>
      <c r="W35" s="259"/>
      <c r="X35" s="259"/>
      <c r="Y35" s="259"/>
      <c r="Z35" s="259"/>
      <c r="AA35" s="259"/>
      <c r="AB35" s="259"/>
      <c r="AC35" s="259"/>
      <c r="AD35" s="259"/>
      <c r="AE35" s="259"/>
      <c r="AF35" s="259"/>
      <c r="AG35" s="259"/>
      <c r="AH35" s="259"/>
      <c r="AI35" s="260"/>
      <c r="AJ35" s="12"/>
    </row>
    <row r="36" spans="1:36" s="134" customFormat="1" ht="13.5" customHeight="1">
      <c r="A36" s="648">
        <v>1</v>
      </c>
      <c r="B36" s="651" t="s">
        <v>63</v>
      </c>
      <c r="C36" s="652"/>
      <c r="D36" s="652"/>
      <c r="E36" s="652"/>
      <c r="F36" s="655"/>
      <c r="G36" s="655"/>
      <c r="H36" s="655"/>
      <c r="I36" s="655"/>
      <c r="J36" s="655"/>
      <c r="K36" s="655"/>
      <c r="L36" s="655"/>
      <c r="M36" s="655"/>
      <c r="N36" s="655"/>
      <c r="O36" s="655"/>
      <c r="P36" s="655"/>
      <c r="Q36" s="655"/>
      <c r="R36" s="655"/>
      <c r="S36" s="655"/>
      <c r="T36" s="655"/>
      <c r="U36" s="655"/>
      <c r="V36" s="655"/>
      <c r="W36" s="655"/>
      <c r="X36" s="655"/>
      <c r="Y36" s="655"/>
      <c r="Z36" s="655"/>
      <c r="AA36" s="655"/>
      <c r="AB36" s="655"/>
      <c r="AC36" s="655"/>
      <c r="AD36" s="655"/>
      <c r="AE36" s="655"/>
      <c r="AF36" s="655"/>
      <c r="AG36" s="655"/>
      <c r="AH36" s="655"/>
      <c r="AI36" s="656"/>
    </row>
    <row r="37" spans="1:36" s="134" customFormat="1" ht="13.5" customHeight="1">
      <c r="A37" s="649"/>
      <c r="B37" s="653"/>
      <c r="C37" s="654"/>
      <c r="D37" s="654"/>
      <c r="E37" s="654"/>
      <c r="F37" s="657"/>
      <c r="G37" s="657"/>
      <c r="H37" s="657"/>
      <c r="I37" s="657"/>
      <c r="J37" s="657"/>
      <c r="K37" s="657"/>
      <c r="L37" s="657"/>
      <c r="M37" s="657"/>
      <c r="N37" s="657"/>
      <c r="O37" s="657"/>
      <c r="P37" s="657"/>
      <c r="Q37" s="657"/>
      <c r="R37" s="657"/>
      <c r="S37" s="657"/>
      <c r="T37" s="657"/>
      <c r="U37" s="657"/>
      <c r="V37" s="657"/>
      <c r="W37" s="657"/>
      <c r="X37" s="657"/>
      <c r="Y37" s="657"/>
      <c r="Z37" s="657"/>
      <c r="AA37" s="657"/>
      <c r="AB37" s="657"/>
      <c r="AC37" s="657"/>
      <c r="AD37" s="657"/>
      <c r="AE37" s="657"/>
      <c r="AF37" s="657"/>
      <c r="AG37" s="657"/>
      <c r="AH37" s="657"/>
      <c r="AI37" s="658"/>
    </row>
    <row r="38" spans="1:36" s="134" customFormat="1" ht="13.5" customHeight="1">
      <c r="A38" s="649"/>
      <c r="B38" s="132" t="s">
        <v>82</v>
      </c>
      <c r="C38" s="155"/>
      <c r="D38" s="155"/>
      <c r="E38" s="155"/>
      <c r="F38" s="155"/>
      <c r="G38" s="629"/>
      <c r="H38" s="629"/>
      <c r="I38" s="629"/>
      <c r="J38" s="629"/>
      <c r="K38" s="630"/>
      <c r="L38" s="638" t="s">
        <v>62</v>
      </c>
      <c r="M38" s="639"/>
      <c r="N38" s="639"/>
      <c r="O38" s="639"/>
      <c r="P38" s="640"/>
      <c r="Q38" s="640"/>
      <c r="R38" s="640"/>
      <c r="S38" s="640"/>
      <c r="T38" s="640"/>
      <c r="U38" s="640"/>
      <c r="V38" s="640"/>
      <c r="W38" s="640"/>
      <c r="X38" s="640"/>
      <c r="Y38" s="640"/>
      <c r="Z38" s="640"/>
      <c r="AA38" s="640"/>
      <c r="AB38" s="640"/>
      <c r="AC38" s="640"/>
      <c r="AD38" s="640"/>
      <c r="AE38" s="640"/>
      <c r="AF38" s="640"/>
      <c r="AG38" s="640"/>
      <c r="AH38" s="640"/>
      <c r="AI38" s="641"/>
    </row>
    <row r="39" spans="1:36" s="12" customFormat="1" ht="13.5" customHeight="1">
      <c r="A39" s="649"/>
      <c r="B39" s="16" t="s">
        <v>27</v>
      </c>
      <c r="C39" s="16"/>
      <c r="D39" s="16"/>
      <c r="E39" s="16"/>
      <c r="F39" s="642" t="s">
        <v>28</v>
      </c>
      <c r="G39" s="642"/>
      <c r="H39" s="642"/>
      <c r="I39" s="642"/>
      <c r="J39" s="642"/>
      <c r="K39" s="642"/>
      <c r="L39" s="642"/>
      <c r="M39" s="642"/>
      <c r="N39" s="642"/>
      <c r="O39" s="642"/>
      <c r="P39" s="642"/>
      <c r="Q39" s="642"/>
      <c r="R39" s="642"/>
      <c r="S39" s="642"/>
      <c r="T39" s="642"/>
      <c r="U39" s="642"/>
      <c r="V39" s="642"/>
      <c r="W39" s="642"/>
      <c r="X39" s="643"/>
      <c r="Y39" s="644" t="s">
        <v>26</v>
      </c>
      <c r="Z39" s="645"/>
      <c r="AA39" s="645"/>
      <c r="AB39" s="645"/>
      <c r="AC39" s="646"/>
      <c r="AD39" s="646"/>
      <c r="AE39" s="646"/>
      <c r="AF39" s="646"/>
      <c r="AG39" s="646"/>
      <c r="AH39" s="646"/>
      <c r="AI39" s="157" t="s">
        <v>173</v>
      </c>
    </row>
    <row r="40" spans="1:36" s="134" customFormat="1" ht="13.5" customHeight="1">
      <c r="A40" s="659"/>
      <c r="B40" s="639" t="s">
        <v>65</v>
      </c>
      <c r="C40" s="639"/>
      <c r="D40" s="639"/>
      <c r="E40" s="639"/>
      <c r="F40" s="636" t="s">
        <v>359</v>
      </c>
      <c r="G40" s="636"/>
      <c r="H40" s="636"/>
      <c r="I40" s="636"/>
      <c r="J40" s="636"/>
      <c r="K40" s="636"/>
      <c r="L40" s="636"/>
      <c r="M40" s="636"/>
      <c r="N40" s="636"/>
      <c r="O40" s="249" t="s">
        <v>66</v>
      </c>
      <c r="P40" s="670" t="s">
        <v>359</v>
      </c>
      <c r="Q40" s="670"/>
      <c r="R40" s="670"/>
      <c r="S40" s="670"/>
      <c r="T40" s="670"/>
      <c r="U40" s="670"/>
      <c r="V40" s="670"/>
      <c r="W40" s="670"/>
      <c r="X40" s="670"/>
      <c r="Y40" s="638" t="s">
        <v>64</v>
      </c>
      <c r="Z40" s="639"/>
      <c r="AA40" s="639"/>
      <c r="AB40" s="639"/>
      <c r="AC40" s="639"/>
      <c r="AD40" s="639"/>
      <c r="AE40" s="642"/>
      <c r="AF40" s="642"/>
      <c r="AG40" s="642"/>
      <c r="AH40" s="642"/>
      <c r="AI40" s="671"/>
    </row>
    <row r="41" spans="1:36" s="134" customFormat="1" ht="13.5" customHeight="1">
      <c r="A41" s="648">
        <v>2</v>
      </c>
      <c r="B41" s="651" t="s">
        <v>63</v>
      </c>
      <c r="C41" s="652"/>
      <c r="D41" s="652"/>
      <c r="E41" s="652"/>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5"/>
      <c r="AG41" s="655"/>
      <c r="AH41" s="655"/>
      <c r="AI41" s="656"/>
    </row>
    <row r="42" spans="1:36" s="134" customFormat="1" ht="13.5" customHeight="1">
      <c r="A42" s="649"/>
      <c r="B42" s="653"/>
      <c r="C42" s="654"/>
      <c r="D42" s="654"/>
      <c r="E42" s="654"/>
      <c r="F42" s="657"/>
      <c r="G42" s="657"/>
      <c r="H42" s="657"/>
      <c r="I42" s="657"/>
      <c r="J42" s="657"/>
      <c r="K42" s="657"/>
      <c r="L42" s="657"/>
      <c r="M42" s="657"/>
      <c r="N42" s="657"/>
      <c r="O42" s="657"/>
      <c r="P42" s="657"/>
      <c r="Q42" s="657"/>
      <c r="R42" s="657"/>
      <c r="S42" s="657"/>
      <c r="T42" s="657"/>
      <c r="U42" s="657"/>
      <c r="V42" s="657"/>
      <c r="W42" s="657"/>
      <c r="X42" s="657"/>
      <c r="Y42" s="657"/>
      <c r="Z42" s="657"/>
      <c r="AA42" s="657"/>
      <c r="AB42" s="657"/>
      <c r="AC42" s="657"/>
      <c r="AD42" s="657"/>
      <c r="AE42" s="657"/>
      <c r="AF42" s="657"/>
      <c r="AG42" s="657"/>
      <c r="AH42" s="657"/>
      <c r="AI42" s="658"/>
    </row>
    <row r="43" spans="1:36" s="134" customFormat="1" ht="13.5" customHeight="1">
      <c r="A43" s="649"/>
      <c r="B43" s="257" t="s">
        <v>82</v>
      </c>
      <c r="C43" s="155"/>
      <c r="D43" s="155"/>
      <c r="E43" s="155"/>
      <c r="F43" s="155"/>
      <c r="G43" s="629"/>
      <c r="H43" s="629"/>
      <c r="I43" s="629"/>
      <c r="J43" s="629"/>
      <c r="K43" s="630"/>
      <c r="L43" s="638" t="s">
        <v>62</v>
      </c>
      <c r="M43" s="639"/>
      <c r="N43" s="639"/>
      <c r="O43" s="639"/>
      <c r="P43" s="640"/>
      <c r="Q43" s="640"/>
      <c r="R43" s="640"/>
      <c r="S43" s="640"/>
      <c r="T43" s="640"/>
      <c r="U43" s="640"/>
      <c r="V43" s="640"/>
      <c r="W43" s="640"/>
      <c r="X43" s="640"/>
      <c r="Y43" s="640"/>
      <c r="Z43" s="640"/>
      <c r="AA43" s="640"/>
      <c r="AB43" s="640"/>
      <c r="AC43" s="640"/>
      <c r="AD43" s="640"/>
      <c r="AE43" s="640"/>
      <c r="AF43" s="640"/>
      <c r="AG43" s="640"/>
      <c r="AH43" s="640"/>
      <c r="AI43" s="641"/>
    </row>
    <row r="44" spans="1:36" s="12" customFormat="1" ht="13.5" customHeight="1">
      <c r="A44" s="649"/>
      <c r="B44" s="258" t="s">
        <v>27</v>
      </c>
      <c r="C44" s="258"/>
      <c r="D44" s="258"/>
      <c r="E44" s="258"/>
      <c r="F44" s="642" t="s">
        <v>28</v>
      </c>
      <c r="G44" s="642"/>
      <c r="H44" s="642"/>
      <c r="I44" s="642"/>
      <c r="J44" s="642"/>
      <c r="K44" s="642"/>
      <c r="L44" s="642"/>
      <c r="M44" s="642"/>
      <c r="N44" s="642"/>
      <c r="O44" s="642"/>
      <c r="P44" s="642"/>
      <c r="Q44" s="642"/>
      <c r="R44" s="642"/>
      <c r="S44" s="642"/>
      <c r="T44" s="642"/>
      <c r="U44" s="642"/>
      <c r="V44" s="642"/>
      <c r="W44" s="642"/>
      <c r="X44" s="643"/>
      <c r="Y44" s="644" t="s">
        <v>26</v>
      </c>
      <c r="Z44" s="645"/>
      <c r="AA44" s="645"/>
      <c r="AB44" s="645"/>
      <c r="AC44" s="646"/>
      <c r="AD44" s="646"/>
      <c r="AE44" s="646"/>
      <c r="AF44" s="646"/>
      <c r="AG44" s="646"/>
      <c r="AH44" s="646"/>
      <c r="AI44" s="157" t="s">
        <v>173</v>
      </c>
    </row>
    <row r="45" spans="1:36" s="134" customFormat="1" ht="13.5" customHeight="1">
      <c r="A45" s="659"/>
      <c r="B45" s="639" t="s">
        <v>65</v>
      </c>
      <c r="C45" s="639"/>
      <c r="D45" s="639"/>
      <c r="E45" s="639"/>
      <c r="F45" s="636" t="s">
        <v>359</v>
      </c>
      <c r="G45" s="636"/>
      <c r="H45" s="636"/>
      <c r="I45" s="636"/>
      <c r="J45" s="636"/>
      <c r="K45" s="636"/>
      <c r="L45" s="636"/>
      <c r="M45" s="636"/>
      <c r="N45" s="636"/>
      <c r="O45" s="249" t="s">
        <v>66</v>
      </c>
      <c r="P45" s="670" t="s">
        <v>359</v>
      </c>
      <c r="Q45" s="670"/>
      <c r="R45" s="670"/>
      <c r="S45" s="670"/>
      <c r="T45" s="670"/>
      <c r="U45" s="670"/>
      <c r="V45" s="670"/>
      <c r="W45" s="670"/>
      <c r="X45" s="670"/>
      <c r="Y45" s="638" t="s">
        <v>64</v>
      </c>
      <c r="Z45" s="639"/>
      <c r="AA45" s="639"/>
      <c r="AB45" s="639"/>
      <c r="AC45" s="639"/>
      <c r="AD45" s="639"/>
      <c r="AE45" s="642"/>
      <c r="AF45" s="642"/>
      <c r="AG45" s="642"/>
      <c r="AH45" s="642"/>
      <c r="AI45" s="671"/>
    </row>
    <row r="46" spans="1:36" s="134" customFormat="1" ht="13.5" customHeight="1">
      <c r="A46" s="648">
        <v>3</v>
      </c>
      <c r="B46" s="651" t="s">
        <v>63</v>
      </c>
      <c r="C46" s="652"/>
      <c r="D46" s="652"/>
      <c r="E46" s="652"/>
      <c r="F46" s="655"/>
      <c r="G46" s="655"/>
      <c r="H46" s="655"/>
      <c r="I46" s="655"/>
      <c r="J46" s="655"/>
      <c r="K46" s="655"/>
      <c r="L46" s="655"/>
      <c r="M46" s="655"/>
      <c r="N46" s="655"/>
      <c r="O46" s="655"/>
      <c r="P46" s="655"/>
      <c r="Q46" s="655"/>
      <c r="R46" s="655"/>
      <c r="S46" s="655"/>
      <c r="T46" s="655"/>
      <c r="U46" s="655"/>
      <c r="V46" s="655"/>
      <c r="W46" s="655"/>
      <c r="X46" s="655"/>
      <c r="Y46" s="655"/>
      <c r="Z46" s="655"/>
      <c r="AA46" s="655"/>
      <c r="AB46" s="655"/>
      <c r="AC46" s="655"/>
      <c r="AD46" s="655"/>
      <c r="AE46" s="655"/>
      <c r="AF46" s="655"/>
      <c r="AG46" s="655"/>
      <c r="AH46" s="655"/>
      <c r="AI46" s="656"/>
    </row>
    <row r="47" spans="1:36" s="134" customFormat="1" ht="13.5" customHeight="1">
      <c r="A47" s="649"/>
      <c r="B47" s="653"/>
      <c r="C47" s="654"/>
      <c r="D47" s="654"/>
      <c r="E47" s="654"/>
      <c r="F47" s="657"/>
      <c r="G47" s="657"/>
      <c r="H47" s="657"/>
      <c r="I47" s="657"/>
      <c r="J47" s="657"/>
      <c r="K47" s="657"/>
      <c r="L47" s="657"/>
      <c r="M47" s="657"/>
      <c r="N47" s="657"/>
      <c r="O47" s="657"/>
      <c r="P47" s="657"/>
      <c r="Q47" s="657"/>
      <c r="R47" s="657"/>
      <c r="S47" s="657"/>
      <c r="T47" s="657"/>
      <c r="U47" s="657"/>
      <c r="V47" s="657"/>
      <c r="W47" s="657"/>
      <c r="X47" s="657"/>
      <c r="Y47" s="657"/>
      <c r="Z47" s="657"/>
      <c r="AA47" s="657"/>
      <c r="AB47" s="657"/>
      <c r="AC47" s="657"/>
      <c r="AD47" s="657"/>
      <c r="AE47" s="657"/>
      <c r="AF47" s="657"/>
      <c r="AG47" s="657"/>
      <c r="AH47" s="657"/>
      <c r="AI47" s="658"/>
    </row>
    <row r="48" spans="1:36" s="134" customFormat="1" ht="13.5" customHeight="1">
      <c r="A48" s="649"/>
      <c r="B48" s="257" t="s">
        <v>82</v>
      </c>
      <c r="C48" s="155"/>
      <c r="D48" s="155"/>
      <c r="E48" s="155"/>
      <c r="F48" s="155"/>
      <c r="G48" s="629"/>
      <c r="H48" s="629"/>
      <c r="I48" s="629"/>
      <c r="J48" s="629"/>
      <c r="K48" s="630"/>
      <c r="L48" s="638" t="s">
        <v>62</v>
      </c>
      <c r="M48" s="639"/>
      <c r="N48" s="639"/>
      <c r="O48" s="639"/>
      <c r="P48" s="640"/>
      <c r="Q48" s="640"/>
      <c r="R48" s="640"/>
      <c r="S48" s="640"/>
      <c r="T48" s="640"/>
      <c r="U48" s="640"/>
      <c r="V48" s="640"/>
      <c r="W48" s="640"/>
      <c r="X48" s="640"/>
      <c r="Y48" s="640"/>
      <c r="Z48" s="640"/>
      <c r="AA48" s="640"/>
      <c r="AB48" s="640"/>
      <c r="AC48" s="640"/>
      <c r="AD48" s="640"/>
      <c r="AE48" s="640"/>
      <c r="AF48" s="640"/>
      <c r="AG48" s="640"/>
      <c r="AH48" s="640"/>
      <c r="AI48" s="641"/>
    </row>
    <row r="49" spans="1:49" s="12" customFormat="1" ht="13.5" customHeight="1">
      <c r="A49" s="649"/>
      <c r="B49" s="258" t="s">
        <v>27</v>
      </c>
      <c r="C49" s="258"/>
      <c r="D49" s="258"/>
      <c r="E49" s="258"/>
      <c r="F49" s="642" t="s">
        <v>28</v>
      </c>
      <c r="G49" s="642"/>
      <c r="H49" s="642"/>
      <c r="I49" s="642"/>
      <c r="J49" s="642"/>
      <c r="K49" s="642"/>
      <c r="L49" s="642"/>
      <c r="M49" s="642"/>
      <c r="N49" s="642"/>
      <c r="O49" s="642"/>
      <c r="P49" s="642"/>
      <c r="Q49" s="642"/>
      <c r="R49" s="642"/>
      <c r="S49" s="642"/>
      <c r="T49" s="642"/>
      <c r="U49" s="642"/>
      <c r="V49" s="642"/>
      <c r="W49" s="642"/>
      <c r="X49" s="643"/>
      <c r="Y49" s="644" t="s">
        <v>26</v>
      </c>
      <c r="Z49" s="645"/>
      <c r="AA49" s="645"/>
      <c r="AB49" s="645"/>
      <c r="AC49" s="646"/>
      <c r="AD49" s="646"/>
      <c r="AE49" s="646"/>
      <c r="AF49" s="646"/>
      <c r="AG49" s="646"/>
      <c r="AH49" s="646"/>
      <c r="AI49" s="157" t="s">
        <v>173</v>
      </c>
    </row>
    <row r="50" spans="1:49" s="134" customFormat="1" ht="13.5" customHeight="1">
      <c r="A50" s="659"/>
      <c r="B50" s="639" t="s">
        <v>65</v>
      </c>
      <c r="C50" s="639"/>
      <c r="D50" s="639"/>
      <c r="E50" s="639"/>
      <c r="F50" s="636" t="s">
        <v>359</v>
      </c>
      <c r="G50" s="636"/>
      <c r="H50" s="636"/>
      <c r="I50" s="636"/>
      <c r="J50" s="636"/>
      <c r="K50" s="636"/>
      <c r="L50" s="636"/>
      <c r="M50" s="636"/>
      <c r="N50" s="636"/>
      <c r="O50" s="249" t="s">
        <v>66</v>
      </c>
      <c r="P50" s="670" t="s">
        <v>359</v>
      </c>
      <c r="Q50" s="670"/>
      <c r="R50" s="670"/>
      <c r="S50" s="670"/>
      <c r="T50" s="670"/>
      <c r="U50" s="670"/>
      <c r="V50" s="670"/>
      <c r="W50" s="670"/>
      <c r="X50" s="670"/>
      <c r="Y50" s="638" t="s">
        <v>64</v>
      </c>
      <c r="Z50" s="639"/>
      <c r="AA50" s="639"/>
      <c r="AB50" s="639"/>
      <c r="AC50" s="639"/>
      <c r="AD50" s="639"/>
      <c r="AE50" s="642"/>
      <c r="AF50" s="642"/>
      <c r="AG50" s="642"/>
      <c r="AH50" s="642"/>
      <c r="AI50" s="671"/>
    </row>
    <row r="51" spans="1:49" s="134" customFormat="1" ht="13.5" customHeight="1">
      <c r="A51" s="648">
        <v>4</v>
      </c>
      <c r="B51" s="651" t="s">
        <v>63</v>
      </c>
      <c r="C51" s="652"/>
      <c r="D51" s="652"/>
      <c r="E51" s="652"/>
      <c r="F51" s="655"/>
      <c r="G51" s="655"/>
      <c r="H51" s="655"/>
      <c r="I51" s="655"/>
      <c r="J51" s="655"/>
      <c r="K51" s="655"/>
      <c r="L51" s="655"/>
      <c r="M51" s="655"/>
      <c r="N51" s="655"/>
      <c r="O51" s="655"/>
      <c r="P51" s="655"/>
      <c r="Q51" s="655"/>
      <c r="R51" s="655"/>
      <c r="S51" s="655"/>
      <c r="T51" s="655"/>
      <c r="U51" s="655"/>
      <c r="V51" s="655"/>
      <c r="W51" s="655"/>
      <c r="X51" s="655"/>
      <c r="Y51" s="655"/>
      <c r="Z51" s="655"/>
      <c r="AA51" s="655"/>
      <c r="AB51" s="655"/>
      <c r="AC51" s="655"/>
      <c r="AD51" s="655"/>
      <c r="AE51" s="655"/>
      <c r="AF51" s="655"/>
      <c r="AG51" s="655"/>
      <c r="AH51" s="655"/>
      <c r="AI51" s="656"/>
    </row>
    <row r="52" spans="1:49" s="134" customFormat="1" ht="13.5" customHeight="1">
      <c r="A52" s="649"/>
      <c r="B52" s="653"/>
      <c r="C52" s="654"/>
      <c r="D52" s="654"/>
      <c r="E52" s="654"/>
      <c r="F52" s="657"/>
      <c r="G52" s="657"/>
      <c r="H52" s="657"/>
      <c r="I52" s="657"/>
      <c r="J52" s="657"/>
      <c r="K52" s="657"/>
      <c r="L52" s="657"/>
      <c r="M52" s="657"/>
      <c r="N52" s="657"/>
      <c r="O52" s="657"/>
      <c r="P52" s="657"/>
      <c r="Q52" s="657"/>
      <c r="R52" s="657"/>
      <c r="S52" s="657"/>
      <c r="T52" s="657"/>
      <c r="U52" s="657"/>
      <c r="V52" s="657"/>
      <c r="W52" s="657"/>
      <c r="X52" s="657"/>
      <c r="Y52" s="657"/>
      <c r="Z52" s="657"/>
      <c r="AA52" s="657"/>
      <c r="AB52" s="657"/>
      <c r="AC52" s="657"/>
      <c r="AD52" s="657"/>
      <c r="AE52" s="657"/>
      <c r="AF52" s="657"/>
      <c r="AG52" s="657"/>
      <c r="AH52" s="657"/>
      <c r="AI52" s="658"/>
    </row>
    <row r="53" spans="1:49" s="134" customFormat="1" ht="13.5" customHeight="1">
      <c r="A53" s="649"/>
      <c r="B53" s="266" t="s">
        <v>82</v>
      </c>
      <c r="C53" s="155"/>
      <c r="D53" s="155"/>
      <c r="E53" s="155"/>
      <c r="F53" s="155"/>
      <c r="G53" s="629"/>
      <c r="H53" s="629"/>
      <c r="I53" s="629"/>
      <c r="J53" s="629"/>
      <c r="K53" s="630"/>
      <c r="L53" s="638" t="s">
        <v>62</v>
      </c>
      <c r="M53" s="639"/>
      <c r="N53" s="639"/>
      <c r="O53" s="639"/>
      <c r="P53" s="640"/>
      <c r="Q53" s="640"/>
      <c r="R53" s="640"/>
      <c r="S53" s="640"/>
      <c r="T53" s="640"/>
      <c r="U53" s="640"/>
      <c r="V53" s="640"/>
      <c r="W53" s="640"/>
      <c r="X53" s="640"/>
      <c r="Y53" s="640"/>
      <c r="Z53" s="640"/>
      <c r="AA53" s="640"/>
      <c r="AB53" s="640"/>
      <c r="AC53" s="640"/>
      <c r="AD53" s="640"/>
      <c r="AE53" s="640"/>
      <c r="AF53" s="640"/>
      <c r="AG53" s="640"/>
      <c r="AH53" s="640"/>
      <c r="AI53" s="641"/>
    </row>
    <row r="54" spans="1:49" s="12" customFormat="1" ht="13.5" customHeight="1">
      <c r="A54" s="649"/>
      <c r="B54" s="267" t="s">
        <v>27</v>
      </c>
      <c r="C54" s="267"/>
      <c r="D54" s="267"/>
      <c r="E54" s="267"/>
      <c r="F54" s="642" t="s">
        <v>28</v>
      </c>
      <c r="G54" s="642"/>
      <c r="H54" s="642"/>
      <c r="I54" s="642"/>
      <c r="J54" s="642"/>
      <c r="K54" s="642"/>
      <c r="L54" s="642"/>
      <c r="M54" s="642"/>
      <c r="N54" s="642"/>
      <c r="O54" s="642"/>
      <c r="P54" s="642"/>
      <c r="Q54" s="642"/>
      <c r="R54" s="642"/>
      <c r="S54" s="642"/>
      <c r="T54" s="642"/>
      <c r="U54" s="642"/>
      <c r="V54" s="642"/>
      <c r="W54" s="642"/>
      <c r="X54" s="643"/>
      <c r="Y54" s="644" t="s">
        <v>26</v>
      </c>
      <c r="Z54" s="645"/>
      <c r="AA54" s="645"/>
      <c r="AB54" s="645"/>
      <c r="AC54" s="646"/>
      <c r="AD54" s="646"/>
      <c r="AE54" s="646"/>
      <c r="AF54" s="646"/>
      <c r="AG54" s="646"/>
      <c r="AH54" s="646"/>
      <c r="AI54" s="157" t="s">
        <v>173</v>
      </c>
    </row>
    <row r="55" spans="1:49" s="134" customFormat="1" ht="13.5" customHeight="1" thickBot="1">
      <c r="A55" s="650"/>
      <c r="B55" s="635" t="s">
        <v>65</v>
      </c>
      <c r="C55" s="635"/>
      <c r="D55" s="635"/>
      <c r="E55" s="635"/>
      <c r="F55" s="633" t="s">
        <v>359</v>
      </c>
      <c r="G55" s="633"/>
      <c r="H55" s="633"/>
      <c r="I55" s="633"/>
      <c r="J55" s="633"/>
      <c r="K55" s="633"/>
      <c r="L55" s="633"/>
      <c r="M55" s="633"/>
      <c r="N55" s="633"/>
      <c r="O55" s="269" t="s">
        <v>66</v>
      </c>
      <c r="P55" s="633" t="s">
        <v>359</v>
      </c>
      <c r="Q55" s="633"/>
      <c r="R55" s="633"/>
      <c r="S55" s="633"/>
      <c r="T55" s="633"/>
      <c r="U55" s="633"/>
      <c r="V55" s="633"/>
      <c r="W55" s="633"/>
      <c r="X55" s="633"/>
      <c r="Y55" s="634" t="s">
        <v>64</v>
      </c>
      <c r="Z55" s="635"/>
      <c r="AA55" s="635"/>
      <c r="AB55" s="635"/>
      <c r="AC55" s="635"/>
      <c r="AD55" s="635"/>
      <c r="AE55" s="631"/>
      <c r="AF55" s="631"/>
      <c r="AG55" s="631"/>
      <c r="AH55" s="631"/>
      <c r="AI55" s="632"/>
    </row>
    <row r="56" spans="1:49" ht="12" customHeight="1">
      <c r="A56" s="24"/>
      <c r="B56" s="24"/>
      <c r="C56" s="19"/>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12"/>
    </row>
    <row r="57" spans="1:49" ht="12" customHeight="1">
      <c r="A57" s="647"/>
      <c r="B57" s="647"/>
      <c r="C57" s="637"/>
      <c r="D57" s="637"/>
      <c r="E57" s="637"/>
      <c r="F57" s="637"/>
      <c r="G57" s="637"/>
      <c r="H57" s="637"/>
      <c r="I57" s="637"/>
      <c r="J57" s="637"/>
      <c r="K57" s="637"/>
      <c r="L57" s="637"/>
      <c r="M57" s="637"/>
      <c r="N57" s="637"/>
      <c r="O57" s="637"/>
      <c r="P57" s="637"/>
      <c r="Q57" s="637"/>
      <c r="R57" s="637"/>
      <c r="S57" s="637"/>
      <c r="T57" s="637"/>
      <c r="U57" s="637"/>
      <c r="V57" s="637"/>
      <c r="W57" s="637"/>
      <c r="X57" s="637"/>
      <c r="Y57" s="637"/>
      <c r="Z57" s="637"/>
      <c r="AA57" s="637"/>
      <c r="AB57" s="637"/>
      <c r="AC57" s="637"/>
      <c r="AD57" s="637"/>
      <c r="AE57" s="637"/>
      <c r="AF57" s="637"/>
      <c r="AG57" s="637"/>
      <c r="AH57" s="637"/>
      <c r="AI57" s="637"/>
      <c r="AJ57" s="12"/>
    </row>
    <row r="58" spans="1:49" ht="12" customHeight="1">
      <c r="A58" s="227"/>
      <c r="B58" s="227"/>
      <c r="C58" s="637"/>
      <c r="D58" s="637"/>
      <c r="E58" s="637"/>
      <c r="F58" s="637"/>
      <c r="G58" s="637"/>
      <c r="H58" s="637"/>
      <c r="I58" s="637"/>
      <c r="J58" s="637"/>
      <c r="K58" s="637"/>
      <c r="L58" s="637"/>
      <c r="M58" s="637"/>
      <c r="N58" s="637"/>
      <c r="O58" s="637"/>
      <c r="P58" s="637"/>
      <c r="Q58" s="637"/>
      <c r="R58" s="637"/>
      <c r="S58" s="637"/>
      <c r="T58" s="637"/>
      <c r="U58" s="637"/>
      <c r="V58" s="637"/>
      <c r="W58" s="637"/>
      <c r="X58" s="637"/>
      <c r="Y58" s="637"/>
      <c r="Z58" s="637"/>
      <c r="AA58" s="637"/>
      <c r="AB58" s="637"/>
      <c r="AC58" s="637"/>
      <c r="AD58" s="637"/>
      <c r="AE58" s="637"/>
      <c r="AF58" s="637"/>
      <c r="AG58" s="637"/>
      <c r="AH58" s="637"/>
      <c r="AI58" s="637"/>
      <c r="AJ58" s="12"/>
    </row>
    <row r="59" spans="1:49" ht="12" customHeight="1">
      <c r="A59" s="647"/>
      <c r="B59" s="647"/>
      <c r="C59" s="637"/>
      <c r="D59" s="637"/>
      <c r="E59" s="637"/>
      <c r="F59" s="637"/>
      <c r="G59" s="637"/>
      <c r="H59" s="637"/>
      <c r="I59" s="637"/>
      <c r="J59" s="637"/>
      <c r="K59" s="637"/>
      <c r="L59" s="637"/>
      <c r="M59" s="637"/>
      <c r="N59" s="637"/>
      <c r="O59" s="637"/>
      <c r="P59" s="637"/>
      <c r="Q59" s="637"/>
      <c r="R59" s="637"/>
      <c r="S59" s="637"/>
      <c r="T59" s="637"/>
      <c r="U59" s="637"/>
      <c r="V59" s="637"/>
      <c r="W59" s="637"/>
      <c r="X59" s="637"/>
      <c r="Y59" s="637"/>
      <c r="Z59" s="637"/>
      <c r="AA59" s="637"/>
      <c r="AB59" s="637"/>
      <c r="AC59" s="637"/>
      <c r="AD59" s="637"/>
      <c r="AE59" s="637"/>
      <c r="AF59" s="637"/>
      <c r="AG59" s="637"/>
      <c r="AH59" s="637"/>
      <c r="AI59" s="637"/>
      <c r="AJ59" s="12"/>
    </row>
    <row r="60" spans="1:49" ht="12" customHeight="1">
      <c r="A60" s="227"/>
      <c r="B60" s="227"/>
      <c r="C60" s="637"/>
      <c r="D60" s="637"/>
      <c r="E60" s="637"/>
      <c r="F60" s="637"/>
      <c r="G60" s="637"/>
      <c r="H60" s="637"/>
      <c r="I60" s="637"/>
      <c r="J60" s="637"/>
      <c r="K60" s="637"/>
      <c r="L60" s="637"/>
      <c r="M60" s="637"/>
      <c r="N60" s="637"/>
      <c r="O60" s="637"/>
      <c r="P60" s="637"/>
      <c r="Q60" s="637"/>
      <c r="R60" s="637"/>
      <c r="S60" s="637"/>
      <c r="T60" s="637"/>
      <c r="U60" s="637"/>
      <c r="V60" s="637"/>
      <c r="W60" s="637"/>
      <c r="X60" s="637"/>
      <c r="Y60" s="637"/>
      <c r="Z60" s="637"/>
      <c r="AA60" s="637"/>
      <c r="AB60" s="637"/>
      <c r="AC60" s="637"/>
      <c r="AD60" s="637"/>
      <c r="AE60" s="637"/>
      <c r="AF60" s="637"/>
      <c r="AG60" s="637"/>
      <c r="AH60" s="637"/>
      <c r="AI60" s="637"/>
      <c r="AJ60" s="12"/>
    </row>
    <row r="61" spans="1:49" ht="12" customHeight="1">
      <c r="A61" s="227"/>
      <c r="B61" s="227"/>
      <c r="C61" s="637"/>
      <c r="D61" s="637"/>
      <c r="E61" s="637"/>
      <c r="F61" s="637"/>
      <c r="G61" s="637"/>
      <c r="H61" s="637"/>
      <c r="I61" s="637"/>
      <c r="J61" s="637"/>
      <c r="K61" s="637"/>
      <c r="L61" s="637"/>
      <c r="M61" s="637"/>
      <c r="N61" s="637"/>
      <c r="O61" s="637"/>
      <c r="P61" s="637"/>
      <c r="Q61" s="637"/>
      <c r="R61" s="637"/>
      <c r="S61" s="637"/>
      <c r="T61" s="637"/>
      <c r="U61" s="637"/>
      <c r="V61" s="637"/>
      <c r="W61" s="637"/>
      <c r="X61" s="637"/>
      <c r="Y61" s="637"/>
      <c r="Z61" s="637"/>
      <c r="AA61" s="637"/>
      <c r="AB61" s="637"/>
      <c r="AC61" s="637"/>
      <c r="AD61" s="637"/>
      <c r="AE61" s="637"/>
      <c r="AF61" s="637"/>
      <c r="AG61" s="637"/>
      <c r="AH61" s="637"/>
      <c r="AI61" s="637"/>
      <c r="AJ61" s="12"/>
    </row>
    <row r="62" spans="1:49" ht="12" customHeight="1">
      <c r="A62" s="228"/>
      <c r="B62" s="228"/>
      <c r="C62" s="637"/>
      <c r="D62" s="637"/>
      <c r="E62" s="637"/>
      <c r="F62" s="637"/>
      <c r="G62" s="637"/>
      <c r="H62" s="637"/>
      <c r="I62" s="637"/>
      <c r="J62" s="637"/>
      <c r="K62" s="637"/>
      <c r="L62" s="637"/>
      <c r="M62" s="637"/>
      <c r="N62" s="637"/>
      <c r="O62" s="637"/>
      <c r="P62" s="637"/>
      <c r="Q62" s="637"/>
      <c r="R62" s="637"/>
      <c r="S62" s="637"/>
      <c r="T62" s="637"/>
      <c r="U62" s="637"/>
      <c r="V62" s="637"/>
      <c r="W62" s="637"/>
      <c r="X62" s="637"/>
      <c r="Y62" s="637"/>
      <c r="Z62" s="637"/>
      <c r="AA62" s="637"/>
      <c r="AB62" s="637"/>
      <c r="AC62" s="637"/>
      <c r="AD62" s="637"/>
      <c r="AE62" s="637"/>
      <c r="AF62" s="637"/>
      <c r="AG62" s="637"/>
      <c r="AH62" s="637"/>
      <c r="AI62" s="637"/>
      <c r="AJ62" s="12"/>
    </row>
    <row r="63" spans="1:49" ht="12" customHeight="1">
      <c r="A63" s="24"/>
      <c r="B63" s="24"/>
      <c r="C63" s="224"/>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12"/>
      <c r="AW63" s="12"/>
    </row>
    <row r="64" spans="1:49" ht="12" customHeight="1">
      <c r="A64" s="647"/>
      <c r="B64" s="647"/>
      <c r="C64" s="569"/>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12"/>
      <c r="AW64" s="12"/>
    </row>
    <row r="65" spans="1:49" ht="12" customHeight="1">
      <c r="A65" s="227"/>
      <c r="B65" s="227"/>
      <c r="C65" s="569"/>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12"/>
      <c r="AW65" s="12"/>
    </row>
    <row r="66" spans="1:49" ht="12" customHeight="1">
      <c r="A66" s="647"/>
      <c r="B66" s="647"/>
      <c r="C66" s="637"/>
      <c r="D66" s="637"/>
      <c r="E66" s="637"/>
      <c r="F66" s="637"/>
      <c r="G66" s="637"/>
      <c r="H66" s="637"/>
      <c r="I66" s="637"/>
      <c r="J66" s="637"/>
      <c r="K66" s="637"/>
      <c r="L66" s="637"/>
      <c r="M66" s="637"/>
      <c r="N66" s="637"/>
      <c r="O66" s="637"/>
      <c r="P66" s="637"/>
      <c r="Q66" s="637"/>
      <c r="R66" s="637"/>
      <c r="S66" s="637"/>
      <c r="T66" s="637"/>
      <c r="U66" s="637"/>
      <c r="V66" s="637"/>
      <c r="W66" s="637"/>
      <c r="X66" s="637"/>
      <c r="Y66" s="637"/>
      <c r="Z66" s="637"/>
      <c r="AA66" s="637"/>
      <c r="AB66" s="637"/>
      <c r="AC66" s="637"/>
      <c r="AD66" s="637"/>
      <c r="AE66" s="637"/>
      <c r="AF66" s="637"/>
      <c r="AG66" s="637"/>
      <c r="AH66" s="637"/>
      <c r="AI66" s="637"/>
      <c r="AJ66" s="12"/>
    </row>
    <row r="67" spans="1:49" ht="12" customHeight="1">
      <c r="A67" s="228"/>
      <c r="B67" s="228"/>
      <c r="C67" s="637"/>
      <c r="D67" s="637"/>
      <c r="E67" s="637"/>
      <c r="F67" s="637"/>
      <c r="G67" s="637"/>
      <c r="H67" s="637"/>
      <c r="I67" s="637"/>
      <c r="J67" s="637"/>
      <c r="K67" s="637"/>
      <c r="L67" s="637"/>
      <c r="M67" s="637"/>
      <c r="N67" s="637"/>
      <c r="O67" s="637"/>
      <c r="P67" s="637"/>
      <c r="Q67" s="637"/>
      <c r="R67" s="637"/>
      <c r="S67" s="637"/>
      <c r="T67" s="637"/>
      <c r="U67" s="637"/>
      <c r="V67" s="637"/>
      <c r="W67" s="637"/>
      <c r="X67" s="637"/>
      <c r="Y67" s="637"/>
      <c r="Z67" s="637"/>
      <c r="AA67" s="637"/>
      <c r="AB67" s="637"/>
      <c r="AC67" s="637"/>
      <c r="AD67" s="637"/>
      <c r="AE67" s="637"/>
      <c r="AF67" s="637"/>
      <c r="AG67" s="637"/>
      <c r="AH67" s="637"/>
      <c r="AI67" s="637"/>
      <c r="AJ67" s="12"/>
    </row>
    <row r="68" spans="1:49" ht="12" customHeight="1">
      <c r="A68" s="228"/>
      <c r="B68" s="228"/>
      <c r="C68" s="637"/>
      <c r="D68" s="637"/>
      <c r="E68" s="637"/>
      <c r="F68" s="637"/>
      <c r="G68" s="637"/>
      <c r="H68" s="637"/>
      <c r="I68" s="637"/>
      <c r="J68" s="637"/>
      <c r="K68" s="637"/>
      <c r="L68" s="637"/>
      <c r="M68" s="637"/>
      <c r="N68" s="637"/>
      <c r="O68" s="637"/>
      <c r="P68" s="637"/>
      <c r="Q68" s="637"/>
      <c r="R68" s="637"/>
      <c r="S68" s="637"/>
      <c r="T68" s="637"/>
      <c r="U68" s="637"/>
      <c r="V68" s="637"/>
      <c r="W68" s="637"/>
      <c r="X68" s="637"/>
      <c r="Y68" s="637"/>
      <c r="Z68" s="637"/>
      <c r="AA68" s="637"/>
      <c r="AB68" s="637"/>
      <c r="AC68" s="637"/>
      <c r="AD68" s="637"/>
      <c r="AE68" s="637"/>
      <c r="AF68" s="637"/>
      <c r="AG68" s="637"/>
      <c r="AH68" s="637"/>
      <c r="AI68" s="637"/>
      <c r="AJ68" s="12"/>
    </row>
    <row r="69" spans="1:49" ht="12" customHeight="1">
      <c r="A69" s="228"/>
      <c r="B69" s="228"/>
      <c r="C69" s="637"/>
      <c r="D69" s="637"/>
      <c r="E69" s="637"/>
      <c r="F69" s="637"/>
      <c r="G69" s="637"/>
      <c r="H69" s="637"/>
      <c r="I69" s="637"/>
      <c r="J69" s="637"/>
      <c r="K69" s="637"/>
      <c r="L69" s="637"/>
      <c r="M69" s="637"/>
      <c r="N69" s="637"/>
      <c r="O69" s="637"/>
      <c r="P69" s="637"/>
      <c r="Q69" s="637"/>
      <c r="R69" s="637"/>
      <c r="S69" s="637"/>
      <c r="T69" s="637"/>
      <c r="U69" s="637"/>
      <c r="V69" s="637"/>
      <c r="W69" s="637"/>
      <c r="X69" s="637"/>
      <c r="Y69" s="637"/>
      <c r="Z69" s="637"/>
      <c r="AA69" s="637"/>
      <c r="AB69" s="637"/>
      <c r="AC69" s="637"/>
      <c r="AD69" s="637"/>
      <c r="AE69" s="637"/>
      <c r="AF69" s="637"/>
      <c r="AG69" s="637"/>
      <c r="AH69" s="637"/>
      <c r="AI69" s="637"/>
      <c r="AJ69" s="12"/>
    </row>
    <row r="70" spans="1:49" ht="12" customHeight="1">
      <c r="A70" s="228"/>
      <c r="B70" s="228"/>
      <c r="C70" s="637"/>
      <c r="D70" s="637"/>
      <c r="E70" s="637"/>
      <c r="F70" s="637"/>
      <c r="G70" s="637"/>
      <c r="H70" s="637"/>
      <c r="I70" s="637"/>
      <c r="J70" s="637"/>
      <c r="K70" s="637"/>
      <c r="L70" s="637"/>
      <c r="M70" s="637"/>
      <c r="N70" s="637"/>
      <c r="O70" s="637"/>
      <c r="P70" s="637"/>
      <c r="Q70" s="637"/>
      <c r="R70" s="637"/>
      <c r="S70" s="637"/>
      <c r="T70" s="637"/>
      <c r="U70" s="637"/>
      <c r="V70" s="637"/>
      <c r="W70" s="637"/>
      <c r="X70" s="637"/>
      <c r="Y70" s="637"/>
      <c r="Z70" s="637"/>
      <c r="AA70" s="637"/>
      <c r="AB70" s="637"/>
      <c r="AC70" s="637"/>
      <c r="AD70" s="637"/>
      <c r="AE70" s="637"/>
      <c r="AF70" s="637"/>
      <c r="AG70" s="637"/>
      <c r="AH70" s="637"/>
      <c r="AI70" s="637"/>
      <c r="AJ70" s="12"/>
    </row>
    <row r="71" spans="1:49" ht="12" customHeight="1">
      <c r="A71" s="228"/>
      <c r="B71" s="228"/>
      <c r="C71" s="637"/>
      <c r="D71" s="637"/>
      <c r="E71" s="637"/>
      <c r="F71" s="637"/>
      <c r="G71" s="637"/>
      <c r="H71" s="637"/>
      <c r="I71" s="637"/>
      <c r="J71" s="637"/>
      <c r="K71" s="637"/>
      <c r="L71" s="637"/>
      <c r="M71" s="637"/>
      <c r="N71" s="637"/>
      <c r="O71" s="637"/>
      <c r="P71" s="637"/>
      <c r="Q71" s="637"/>
      <c r="R71" s="637"/>
      <c r="S71" s="637"/>
      <c r="T71" s="637"/>
      <c r="U71" s="637"/>
      <c r="V71" s="637"/>
      <c r="W71" s="637"/>
      <c r="X71" s="637"/>
      <c r="Y71" s="637"/>
      <c r="Z71" s="637"/>
      <c r="AA71" s="637"/>
      <c r="AB71" s="637"/>
      <c r="AC71" s="637"/>
      <c r="AD71" s="637"/>
      <c r="AE71" s="637"/>
      <c r="AF71" s="637"/>
      <c r="AG71" s="637"/>
      <c r="AH71" s="637"/>
      <c r="AI71" s="637"/>
      <c r="AJ71" s="12"/>
    </row>
    <row r="72" spans="1:49" ht="12" customHeight="1">
      <c r="A72" s="228"/>
      <c r="B72" s="228"/>
      <c r="C72" s="637"/>
      <c r="D72" s="637"/>
      <c r="E72" s="637"/>
      <c r="F72" s="637"/>
      <c r="G72" s="637"/>
      <c r="H72" s="637"/>
      <c r="I72" s="637"/>
      <c r="J72" s="637"/>
      <c r="K72" s="637"/>
      <c r="L72" s="637"/>
      <c r="M72" s="637"/>
      <c r="N72" s="637"/>
      <c r="O72" s="637"/>
      <c r="P72" s="637"/>
      <c r="Q72" s="637"/>
      <c r="R72" s="637"/>
      <c r="S72" s="637"/>
      <c r="T72" s="637"/>
      <c r="U72" s="637"/>
      <c r="V72" s="637"/>
      <c r="W72" s="637"/>
      <c r="X72" s="637"/>
      <c r="Y72" s="637"/>
      <c r="Z72" s="637"/>
      <c r="AA72" s="637"/>
      <c r="AB72" s="637"/>
      <c r="AC72" s="637"/>
      <c r="AD72" s="637"/>
      <c r="AE72" s="637"/>
      <c r="AF72" s="637"/>
      <c r="AG72" s="637"/>
      <c r="AH72" s="637"/>
      <c r="AI72" s="637"/>
      <c r="AJ72" s="12"/>
    </row>
    <row r="73" spans="1:49" ht="12" customHeight="1">
      <c r="A73" s="228"/>
      <c r="B73" s="228"/>
      <c r="C73" s="637"/>
      <c r="D73" s="637"/>
      <c r="E73" s="637"/>
      <c r="F73" s="637"/>
      <c r="G73" s="637"/>
      <c r="H73" s="637"/>
      <c r="I73" s="637"/>
      <c r="J73" s="637"/>
      <c r="K73" s="637"/>
      <c r="L73" s="637"/>
      <c r="M73" s="637"/>
      <c r="N73" s="637"/>
      <c r="O73" s="637"/>
      <c r="P73" s="637"/>
      <c r="Q73" s="637"/>
      <c r="R73" s="637"/>
      <c r="S73" s="637"/>
      <c r="T73" s="637"/>
      <c r="U73" s="637"/>
      <c r="V73" s="637"/>
      <c r="W73" s="637"/>
      <c r="X73" s="637"/>
      <c r="Y73" s="637"/>
      <c r="Z73" s="637"/>
      <c r="AA73" s="637"/>
      <c r="AB73" s="637"/>
      <c r="AC73" s="637"/>
      <c r="AD73" s="637"/>
      <c r="AE73" s="637"/>
      <c r="AF73" s="637"/>
      <c r="AG73" s="637"/>
      <c r="AH73" s="637"/>
      <c r="AI73" s="637"/>
      <c r="AJ73" s="12"/>
    </row>
    <row r="74" spans="1:49" ht="12" customHeight="1">
      <c r="A74" s="647"/>
      <c r="B74" s="647"/>
      <c r="C74" s="637"/>
      <c r="D74" s="637"/>
      <c r="E74" s="637"/>
      <c r="F74" s="637"/>
      <c r="G74" s="637"/>
      <c r="H74" s="637"/>
      <c r="I74" s="637"/>
      <c r="J74" s="637"/>
      <c r="K74" s="637"/>
      <c r="L74" s="637"/>
      <c r="M74" s="637"/>
      <c r="N74" s="637"/>
      <c r="O74" s="637"/>
      <c r="P74" s="637"/>
      <c r="Q74" s="637"/>
      <c r="R74" s="637"/>
      <c r="S74" s="637"/>
      <c r="T74" s="637"/>
      <c r="U74" s="637"/>
      <c r="V74" s="637"/>
      <c r="W74" s="637"/>
      <c r="X74" s="637"/>
      <c r="Y74" s="637"/>
      <c r="Z74" s="637"/>
      <c r="AA74" s="637"/>
      <c r="AB74" s="637"/>
      <c r="AC74" s="637"/>
      <c r="AD74" s="637"/>
      <c r="AE74" s="637"/>
      <c r="AF74" s="637"/>
      <c r="AG74" s="637"/>
      <c r="AH74" s="637"/>
      <c r="AI74" s="637"/>
      <c r="AJ74" s="12"/>
    </row>
    <row r="75" spans="1:49" ht="12" customHeight="1">
      <c r="A75" s="227"/>
      <c r="B75" s="227"/>
      <c r="C75" s="637"/>
      <c r="D75" s="637"/>
      <c r="E75" s="637"/>
      <c r="F75" s="637"/>
      <c r="G75" s="637"/>
      <c r="H75" s="637"/>
      <c r="I75" s="637"/>
      <c r="J75" s="637"/>
      <c r="K75" s="637"/>
      <c r="L75" s="637"/>
      <c r="M75" s="637"/>
      <c r="N75" s="637"/>
      <c r="O75" s="637"/>
      <c r="P75" s="637"/>
      <c r="Q75" s="637"/>
      <c r="R75" s="637"/>
      <c r="S75" s="637"/>
      <c r="T75" s="637"/>
      <c r="U75" s="637"/>
      <c r="V75" s="637"/>
      <c r="W75" s="637"/>
      <c r="X75" s="637"/>
      <c r="Y75" s="637"/>
      <c r="Z75" s="637"/>
      <c r="AA75" s="637"/>
      <c r="AB75" s="637"/>
      <c r="AC75" s="637"/>
      <c r="AD75" s="637"/>
      <c r="AE75" s="637"/>
      <c r="AF75" s="637"/>
      <c r="AG75" s="637"/>
      <c r="AH75" s="637"/>
      <c r="AI75" s="637"/>
      <c r="AJ75" s="12"/>
    </row>
    <row r="76" spans="1:49" ht="12" customHeight="1">
      <c r="A76" s="227"/>
      <c r="B76" s="227"/>
      <c r="C76" s="637"/>
      <c r="D76" s="637"/>
      <c r="E76" s="637"/>
      <c r="F76" s="637"/>
      <c r="G76" s="637"/>
      <c r="H76" s="637"/>
      <c r="I76" s="637"/>
      <c r="J76" s="637"/>
      <c r="K76" s="637"/>
      <c r="L76" s="637"/>
      <c r="M76" s="637"/>
      <c r="N76" s="637"/>
      <c r="O76" s="637"/>
      <c r="P76" s="637"/>
      <c r="Q76" s="637"/>
      <c r="R76" s="637"/>
      <c r="S76" s="637"/>
      <c r="T76" s="637"/>
      <c r="U76" s="637"/>
      <c r="V76" s="637"/>
      <c r="W76" s="637"/>
      <c r="X76" s="637"/>
      <c r="Y76" s="637"/>
      <c r="Z76" s="637"/>
      <c r="AA76" s="637"/>
      <c r="AB76" s="637"/>
      <c r="AC76" s="637"/>
      <c r="AD76" s="637"/>
      <c r="AE76" s="637"/>
      <c r="AF76" s="637"/>
      <c r="AG76" s="637"/>
      <c r="AH76" s="637"/>
      <c r="AI76" s="637"/>
      <c r="AJ76" s="12"/>
    </row>
    <row r="77" spans="1:49" ht="12" customHeight="1">
      <c r="A77" s="227"/>
      <c r="B77" s="227"/>
      <c r="C77" s="637"/>
      <c r="D77" s="637"/>
      <c r="E77" s="637"/>
      <c r="F77" s="637"/>
      <c r="G77" s="637"/>
      <c r="H77" s="637"/>
      <c r="I77" s="637"/>
      <c r="J77" s="637"/>
      <c r="K77" s="637"/>
      <c r="L77" s="637"/>
      <c r="M77" s="637"/>
      <c r="N77" s="637"/>
      <c r="O77" s="637"/>
      <c r="P77" s="637"/>
      <c r="Q77" s="637"/>
      <c r="R77" s="637"/>
      <c r="S77" s="637"/>
      <c r="T77" s="637"/>
      <c r="U77" s="637"/>
      <c r="V77" s="637"/>
      <c r="W77" s="637"/>
      <c r="X77" s="637"/>
      <c r="Y77" s="637"/>
      <c r="Z77" s="637"/>
      <c r="AA77" s="637"/>
      <c r="AB77" s="637"/>
      <c r="AC77" s="637"/>
      <c r="AD77" s="637"/>
      <c r="AE77" s="637"/>
      <c r="AF77" s="637"/>
      <c r="AG77" s="637"/>
      <c r="AH77" s="637"/>
      <c r="AI77" s="637"/>
      <c r="AJ77" s="12"/>
    </row>
    <row r="78" spans="1:49" ht="12" customHeight="1">
      <c r="A78" s="26"/>
      <c r="B78" s="26"/>
      <c r="C78" s="637"/>
      <c r="D78" s="637"/>
      <c r="E78" s="637"/>
      <c r="F78" s="637"/>
      <c r="G78" s="637"/>
      <c r="H78" s="637"/>
      <c r="I78" s="637"/>
      <c r="J78" s="637"/>
      <c r="K78" s="637"/>
      <c r="L78" s="637"/>
      <c r="M78" s="637"/>
      <c r="N78" s="637"/>
      <c r="O78" s="637"/>
      <c r="P78" s="637"/>
      <c r="Q78" s="637"/>
      <c r="R78" s="637"/>
      <c r="S78" s="637"/>
      <c r="T78" s="637"/>
      <c r="U78" s="637"/>
      <c r="V78" s="637"/>
      <c r="W78" s="637"/>
      <c r="X78" s="637"/>
      <c r="Y78" s="637"/>
      <c r="Z78" s="637"/>
      <c r="AA78" s="637"/>
      <c r="AB78" s="637"/>
      <c r="AC78" s="637"/>
      <c r="AD78" s="637"/>
      <c r="AE78" s="637"/>
      <c r="AF78" s="637"/>
      <c r="AG78" s="637"/>
      <c r="AH78" s="637"/>
      <c r="AI78" s="637"/>
      <c r="AJ78" s="12"/>
    </row>
    <row r="79" spans="1:49" ht="12" customHeight="1">
      <c r="A79" s="12"/>
      <c r="B79" s="12"/>
      <c r="C79" s="12"/>
      <c r="D79" s="12"/>
      <c r="E79" s="12"/>
      <c r="F79" s="12"/>
      <c r="G79" s="12"/>
      <c r="H79" s="12"/>
      <c r="I79" s="12"/>
      <c r="J79" s="12"/>
      <c r="K79" s="12"/>
      <c r="L79" s="12"/>
      <c r="M79" s="122"/>
      <c r="N79" s="122"/>
      <c r="O79" s="122"/>
      <c r="P79" s="122"/>
      <c r="Q79" s="12"/>
      <c r="R79" s="12"/>
      <c r="S79" s="12"/>
      <c r="T79" s="12"/>
      <c r="U79" s="12"/>
      <c r="V79" s="12"/>
      <c r="W79" s="12"/>
      <c r="X79" s="12"/>
      <c r="Y79" s="12"/>
      <c r="Z79" s="12"/>
      <c r="AA79" s="12"/>
      <c r="AB79" s="12"/>
      <c r="AC79" s="12"/>
      <c r="AD79" s="12"/>
      <c r="AE79" s="12"/>
      <c r="AF79" s="12"/>
      <c r="AG79" s="12"/>
      <c r="AH79" s="12"/>
      <c r="AI79" s="12"/>
      <c r="AJ79" s="12"/>
    </row>
    <row r="80" spans="1:49">
      <c r="A80" s="12"/>
      <c r="B80" s="12"/>
      <c r="C80" s="12"/>
      <c r="D80" s="12"/>
      <c r="E80" s="12"/>
      <c r="F80" s="12"/>
      <c r="G80" s="12"/>
      <c r="H80" s="12"/>
      <c r="I80" s="12"/>
      <c r="J80" s="12"/>
      <c r="K80" s="12"/>
      <c r="L80" s="12"/>
      <c r="M80" s="122"/>
      <c r="N80" s="122"/>
      <c r="O80" s="122"/>
      <c r="P80" s="122"/>
      <c r="Q80" s="12"/>
      <c r="R80" s="12"/>
      <c r="S80" s="12"/>
      <c r="T80" s="12"/>
      <c r="U80" s="12"/>
      <c r="V80" s="12"/>
      <c r="W80" s="12"/>
      <c r="X80" s="12"/>
      <c r="Y80" s="12"/>
      <c r="Z80" s="12"/>
      <c r="AA80" s="12"/>
      <c r="AB80" s="12"/>
      <c r="AC80" s="12"/>
      <c r="AD80" s="12"/>
      <c r="AE80" s="12"/>
      <c r="AF80" s="12"/>
      <c r="AG80" s="12"/>
      <c r="AH80" s="12"/>
      <c r="AI80" s="12"/>
      <c r="AJ80" s="12"/>
    </row>
    <row r="81" spans="1:49">
      <c r="A81" s="12"/>
      <c r="B81" s="12"/>
      <c r="C81" s="12"/>
      <c r="D81" s="12"/>
      <c r="E81" s="12"/>
      <c r="F81" s="12"/>
      <c r="G81" s="12"/>
      <c r="H81" s="12"/>
      <c r="I81" s="12"/>
      <c r="J81" s="12"/>
      <c r="K81" s="12"/>
      <c r="L81" s="12"/>
      <c r="M81" s="122"/>
      <c r="N81" s="122"/>
      <c r="O81" s="122"/>
      <c r="P81" s="122"/>
      <c r="Q81" s="12"/>
      <c r="R81" s="12"/>
      <c r="S81" s="12"/>
      <c r="T81" s="12"/>
      <c r="U81" s="12"/>
      <c r="V81" s="12"/>
      <c r="W81" s="12"/>
      <c r="X81" s="12"/>
      <c r="Y81" s="12"/>
      <c r="Z81" s="12"/>
      <c r="AA81" s="12"/>
      <c r="AB81" s="12"/>
      <c r="AC81" s="12"/>
      <c r="AD81" s="12"/>
      <c r="AE81" s="12"/>
      <c r="AF81" s="12"/>
      <c r="AG81" s="12"/>
      <c r="AH81" s="12"/>
      <c r="AI81" s="12"/>
      <c r="AJ81" s="12"/>
    </row>
    <row r="82" spans="1:49">
      <c r="A82" s="12" t="s">
        <v>136</v>
      </c>
      <c r="B82" s="12"/>
      <c r="C82" s="12" t="s">
        <v>114</v>
      </c>
      <c r="D82" s="12" t="s">
        <v>115</v>
      </c>
      <c r="E82" s="12"/>
      <c r="F82" s="12"/>
      <c r="G82" s="12"/>
      <c r="H82" s="5">
        <v>22</v>
      </c>
      <c r="I82" s="5">
        <v>4</v>
      </c>
      <c r="J82" s="12"/>
      <c r="K82" s="12" t="s">
        <v>231</v>
      </c>
      <c r="L82" s="12"/>
      <c r="M82" s="122"/>
      <c r="N82" s="122" t="s">
        <v>44</v>
      </c>
      <c r="O82" s="122"/>
      <c r="P82" s="122"/>
      <c r="Q82" s="12" t="s">
        <v>60</v>
      </c>
      <c r="R82" s="12"/>
      <c r="S82" s="12"/>
      <c r="T82" s="12" t="s">
        <v>174</v>
      </c>
      <c r="U82" s="12"/>
      <c r="V82" s="12"/>
      <c r="W82" s="12" t="s">
        <v>72</v>
      </c>
      <c r="X82" s="12"/>
      <c r="Y82" s="12"/>
      <c r="Z82" s="12"/>
      <c r="AA82" s="12"/>
      <c r="AB82" s="12"/>
      <c r="AC82" s="12"/>
      <c r="AD82" s="12"/>
      <c r="AE82" s="12" t="s">
        <v>368</v>
      </c>
      <c r="AF82" s="12"/>
      <c r="AG82" s="12"/>
      <c r="AI82" s="12"/>
      <c r="AJ82" s="12">
        <f>IF(J35="",0,IF(J35=0,1,2))</f>
        <v>0</v>
      </c>
      <c r="AM82" s="12" t="s">
        <v>277</v>
      </c>
      <c r="AN82" s="12"/>
      <c r="AO82" s="12"/>
    </row>
    <row r="83" spans="1:49">
      <c r="A83" s="12" t="s">
        <v>116</v>
      </c>
      <c r="B83" s="12"/>
      <c r="C83" s="12">
        <v>2</v>
      </c>
      <c r="D83" s="12" t="s">
        <v>117</v>
      </c>
      <c r="E83" s="12"/>
      <c r="F83" s="12"/>
      <c r="G83" s="12"/>
      <c r="H83" s="5">
        <v>23</v>
      </c>
      <c r="I83" s="5">
        <v>5</v>
      </c>
      <c r="J83" s="12"/>
      <c r="K83" s="12" t="s">
        <v>232</v>
      </c>
      <c r="L83" s="12"/>
      <c r="M83" s="122"/>
      <c r="N83" t="s">
        <v>373</v>
      </c>
      <c r="O83" s="122"/>
      <c r="P83" s="122"/>
      <c r="Q83" s="12" t="s">
        <v>61</v>
      </c>
      <c r="R83" s="12"/>
      <c r="S83" s="12"/>
      <c r="T83" s="12" t="s">
        <v>175</v>
      </c>
      <c r="U83" s="12"/>
      <c r="V83" s="12"/>
      <c r="W83" s="12" t="s">
        <v>73</v>
      </c>
      <c r="X83" s="12"/>
      <c r="Y83" s="12"/>
      <c r="Z83" s="12"/>
      <c r="AA83" s="12"/>
      <c r="AB83" s="12"/>
      <c r="AC83" s="12"/>
      <c r="AD83" s="12"/>
      <c r="AE83" s="12" t="s">
        <v>370</v>
      </c>
      <c r="AF83" s="12"/>
      <c r="AG83" s="12"/>
      <c r="AH83" s="12">
        <v>0</v>
      </c>
      <c r="AI83" s="12"/>
      <c r="AJ83" s="12"/>
      <c r="AM83" s="12" t="s">
        <v>337</v>
      </c>
      <c r="AN83" s="12"/>
      <c r="AO83" s="12"/>
    </row>
    <row r="84" spans="1:49">
      <c r="A84" s="12"/>
      <c r="B84" s="12"/>
      <c r="C84" s="12">
        <v>3</v>
      </c>
      <c r="D84" s="12"/>
      <c r="E84" s="12"/>
      <c r="F84" s="12"/>
      <c r="G84" s="12"/>
      <c r="H84" s="5">
        <v>24</v>
      </c>
      <c r="I84" s="5">
        <v>6</v>
      </c>
      <c r="J84" s="12"/>
      <c r="K84" s="12" t="s">
        <v>233</v>
      </c>
      <c r="L84" s="12"/>
      <c r="M84" s="122"/>
      <c r="N84" s="122" t="s">
        <v>45</v>
      </c>
      <c r="O84" s="122"/>
      <c r="P84" s="122"/>
      <c r="Q84" s="12" t="s">
        <v>29</v>
      </c>
      <c r="R84" s="12"/>
      <c r="S84" s="12"/>
      <c r="T84" s="12"/>
      <c r="U84" s="12"/>
      <c r="V84" s="12"/>
      <c r="W84" s="12" t="s">
        <v>74</v>
      </c>
      <c r="X84" s="12"/>
      <c r="Y84" s="12"/>
      <c r="Z84" s="12"/>
      <c r="AA84" s="12"/>
      <c r="AB84" s="12"/>
      <c r="AC84" s="12"/>
      <c r="AD84" s="12"/>
      <c r="AE84" s="12" t="s">
        <v>371</v>
      </c>
      <c r="AF84" s="12"/>
      <c r="AG84" s="12"/>
      <c r="AH84" s="12">
        <v>1</v>
      </c>
      <c r="AI84" s="12"/>
      <c r="AJ84" s="12"/>
      <c r="AM84" s="12" t="s">
        <v>278</v>
      </c>
      <c r="AN84" s="12"/>
      <c r="AO84" s="12"/>
    </row>
    <row r="85" spans="1:49">
      <c r="A85" s="12"/>
      <c r="B85" s="12"/>
      <c r="C85" s="12">
        <v>4</v>
      </c>
      <c r="D85" s="12"/>
      <c r="E85" s="12"/>
      <c r="F85" s="12"/>
      <c r="G85" s="12"/>
      <c r="H85" s="5">
        <v>25</v>
      </c>
      <c r="I85" s="5">
        <v>7</v>
      </c>
      <c r="J85" s="12"/>
      <c r="K85" s="12"/>
      <c r="L85" s="12"/>
      <c r="M85" s="122"/>
      <c r="N85" s="122"/>
      <c r="O85" s="122"/>
      <c r="P85" s="122"/>
      <c r="Q85" s="12"/>
      <c r="R85" s="12"/>
      <c r="S85" s="12"/>
      <c r="T85" s="12"/>
      <c r="U85" s="12"/>
      <c r="V85" s="12"/>
      <c r="W85" s="12"/>
      <c r="X85" s="12"/>
      <c r="Y85" s="12"/>
      <c r="Z85" s="12"/>
      <c r="AA85" s="12"/>
      <c r="AB85" s="12"/>
      <c r="AC85" s="12"/>
      <c r="AD85" s="12"/>
      <c r="AE85" s="12" t="s">
        <v>372</v>
      </c>
      <c r="AF85" s="12"/>
      <c r="AG85" s="12"/>
      <c r="AH85" s="12">
        <v>2</v>
      </c>
      <c r="AI85" s="12"/>
      <c r="AJ85" s="12"/>
      <c r="AM85" s="12" t="s">
        <v>338</v>
      </c>
      <c r="AN85" s="12"/>
      <c r="AO85" s="12"/>
    </row>
    <row r="86" spans="1:49">
      <c r="A86" s="12"/>
      <c r="B86" s="12"/>
      <c r="C86" s="12">
        <v>5</v>
      </c>
      <c r="D86" s="12"/>
      <c r="E86" s="12"/>
      <c r="F86" s="12"/>
      <c r="G86" s="12"/>
      <c r="H86" s="5">
        <v>26</v>
      </c>
      <c r="I86" s="5">
        <v>8</v>
      </c>
      <c r="J86" s="12"/>
      <c r="K86" s="12"/>
      <c r="L86" s="12"/>
      <c r="M86" s="122"/>
      <c r="N86" s="122"/>
      <c r="O86" s="122"/>
      <c r="P86" s="122"/>
      <c r="Q86" s="12"/>
      <c r="R86" s="12"/>
      <c r="S86" s="12"/>
      <c r="T86" s="12"/>
      <c r="U86" s="12"/>
      <c r="V86" s="12"/>
      <c r="W86" s="12"/>
      <c r="X86" s="12"/>
      <c r="Y86" s="12"/>
      <c r="Z86" s="12"/>
      <c r="AA86" s="12"/>
      <c r="AB86" s="12"/>
      <c r="AC86" s="12"/>
      <c r="AD86" s="12"/>
      <c r="AE86" s="12"/>
      <c r="AF86" s="12"/>
      <c r="AG86" s="12"/>
      <c r="AH86" s="12">
        <v>3</v>
      </c>
      <c r="AI86" s="12"/>
      <c r="AJ86" s="12"/>
      <c r="AM86" s="12" t="s">
        <v>279</v>
      </c>
      <c r="AN86" s="12"/>
      <c r="AO86" s="12"/>
    </row>
    <row r="87" spans="1:49">
      <c r="A87" s="12"/>
      <c r="B87" s="12"/>
      <c r="C87" s="12">
        <v>6</v>
      </c>
      <c r="D87" s="12"/>
      <c r="E87" s="12"/>
      <c r="F87" s="12"/>
      <c r="G87" s="12"/>
      <c r="H87" s="5">
        <v>27</v>
      </c>
      <c r="I87" s="5">
        <v>9</v>
      </c>
      <c r="J87" s="12"/>
      <c r="K87" s="12"/>
      <c r="L87" s="12"/>
      <c r="M87" s="122"/>
      <c r="N87" s="122"/>
      <c r="O87" s="122"/>
      <c r="P87" s="122"/>
      <c r="Q87" s="12"/>
      <c r="R87" s="12"/>
      <c r="S87" s="12"/>
      <c r="T87" s="12"/>
      <c r="U87" s="12"/>
      <c r="V87" s="12"/>
      <c r="W87" s="12"/>
      <c r="X87" s="12"/>
      <c r="Y87" s="12"/>
      <c r="Z87" s="12"/>
      <c r="AA87" s="12"/>
      <c r="AB87" s="12"/>
      <c r="AC87" s="12"/>
      <c r="AD87" s="12"/>
      <c r="AE87" s="12"/>
      <c r="AF87" s="12"/>
      <c r="AG87" s="12"/>
      <c r="AH87" s="12">
        <v>4</v>
      </c>
      <c r="AI87" s="12"/>
      <c r="AJ87" s="12"/>
      <c r="AM87" s="182" t="s">
        <v>280</v>
      </c>
      <c r="AN87" s="12"/>
      <c r="AO87" s="12"/>
    </row>
    <row r="88" spans="1:49">
      <c r="A88" s="12"/>
      <c r="B88" s="12"/>
      <c r="C88" s="12">
        <v>7</v>
      </c>
      <c r="D88" s="12"/>
      <c r="E88" s="12"/>
      <c r="F88" s="12"/>
      <c r="G88" s="12"/>
      <c r="H88" s="5">
        <v>28</v>
      </c>
      <c r="I88" s="5">
        <v>10</v>
      </c>
      <c r="J88" s="12"/>
      <c r="K88" s="12"/>
      <c r="L88" s="12"/>
      <c r="M88" s="122"/>
      <c r="N88" s="122"/>
      <c r="O88" s="122"/>
      <c r="P88" s="122"/>
      <c r="Q88" s="12"/>
      <c r="R88" s="12"/>
      <c r="S88" s="12"/>
      <c r="T88" s="12"/>
      <c r="U88" s="12"/>
      <c r="V88" s="12"/>
      <c r="W88" s="12"/>
      <c r="X88" s="12"/>
      <c r="Y88" s="12"/>
      <c r="Z88" s="12"/>
      <c r="AA88" s="12"/>
      <c r="AB88" s="12"/>
      <c r="AC88" s="12"/>
      <c r="AD88" s="12"/>
      <c r="AE88" s="12"/>
      <c r="AF88" s="12"/>
      <c r="AG88" s="12"/>
      <c r="AH88" s="12">
        <v>5</v>
      </c>
      <c r="AI88" s="12"/>
      <c r="AJ88" s="12"/>
      <c r="AM88" s="182" t="s">
        <v>367</v>
      </c>
      <c r="AN88" s="12"/>
      <c r="AO88" s="12"/>
    </row>
    <row r="89" spans="1:49">
      <c r="A89" s="118"/>
      <c r="B89" s="118"/>
      <c r="C89" s="12">
        <v>8</v>
      </c>
      <c r="D89" s="118"/>
      <c r="E89" s="12"/>
      <c r="F89" s="12"/>
      <c r="G89" s="12"/>
      <c r="H89" s="5">
        <v>29</v>
      </c>
      <c r="I89" s="5">
        <v>11</v>
      </c>
      <c r="J89" s="12"/>
      <c r="K89" s="12"/>
      <c r="L89" s="12"/>
      <c r="M89" s="122"/>
      <c r="N89" s="122"/>
      <c r="O89" s="122"/>
      <c r="P89" s="122"/>
      <c r="Q89" s="12"/>
      <c r="R89" s="12"/>
      <c r="S89" s="12"/>
      <c r="T89" s="12"/>
      <c r="U89" s="12"/>
      <c r="V89" s="12"/>
      <c r="W89" s="12"/>
      <c r="X89" s="12"/>
      <c r="Y89" s="12"/>
      <c r="Z89" s="12"/>
      <c r="AA89" s="12"/>
      <c r="AB89" s="12"/>
      <c r="AC89" s="12"/>
      <c r="AD89" s="12"/>
      <c r="AE89" s="12"/>
      <c r="AF89" s="12"/>
      <c r="AG89" s="12"/>
      <c r="AH89" s="12">
        <v>6</v>
      </c>
      <c r="AI89" s="12"/>
      <c r="AJ89" s="12"/>
      <c r="AM89" s="182" t="s">
        <v>281</v>
      </c>
      <c r="AN89" s="12"/>
      <c r="AO89" s="12"/>
    </row>
    <row r="90" spans="1:49">
      <c r="A90" s="118"/>
      <c r="B90" s="118"/>
      <c r="C90" s="12">
        <v>9</v>
      </c>
      <c r="D90" s="118"/>
      <c r="E90" s="12"/>
      <c r="F90" s="12"/>
      <c r="G90" s="12"/>
      <c r="H90" s="5">
        <v>30</v>
      </c>
      <c r="I90" s="5">
        <v>12</v>
      </c>
      <c r="J90" s="12"/>
      <c r="K90" s="12"/>
      <c r="L90" s="12"/>
      <c r="M90" s="122"/>
      <c r="N90" s="122"/>
      <c r="O90" s="122"/>
      <c r="P90" s="122"/>
      <c r="Q90" s="20"/>
      <c r="R90" s="20"/>
      <c r="S90" s="20"/>
      <c r="T90" s="20"/>
      <c r="U90" s="20"/>
      <c r="V90" s="20"/>
      <c r="W90" s="20"/>
      <c r="X90" s="20"/>
      <c r="Y90" s="20"/>
      <c r="Z90" s="20"/>
      <c r="AA90" s="20"/>
      <c r="AB90" s="20"/>
      <c r="AC90" s="20"/>
      <c r="AD90" s="20"/>
      <c r="AE90" s="20"/>
      <c r="AF90" s="20"/>
      <c r="AG90" s="20"/>
      <c r="AH90" s="12">
        <v>7</v>
      </c>
      <c r="AI90" s="20"/>
      <c r="AJ90" s="12"/>
      <c r="AM90" s="182" t="s">
        <v>339</v>
      </c>
      <c r="AN90" s="119"/>
      <c r="AO90" s="119"/>
    </row>
    <row r="91" spans="1:49">
      <c r="A91" s="12"/>
      <c r="B91" s="12"/>
      <c r="C91" s="12">
        <v>10</v>
      </c>
      <c r="D91" s="12"/>
      <c r="E91" s="12"/>
      <c r="F91" s="12"/>
      <c r="G91" s="12"/>
      <c r="H91" s="5"/>
      <c r="I91" s="5">
        <v>1</v>
      </c>
      <c r="J91" s="12"/>
      <c r="K91" s="12"/>
      <c r="L91" s="12"/>
      <c r="M91" s="122"/>
      <c r="N91" s="122"/>
      <c r="O91" s="122"/>
      <c r="P91" s="122"/>
      <c r="Q91" s="20"/>
      <c r="R91" s="20"/>
      <c r="S91" s="20"/>
      <c r="T91" s="20"/>
      <c r="U91" s="20"/>
      <c r="V91" s="20"/>
      <c r="W91" s="20"/>
      <c r="X91" s="20"/>
      <c r="Y91" s="20"/>
      <c r="Z91" s="20"/>
      <c r="AA91" s="20"/>
      <c r="AB91" s="20"/>
      <c r="AC91" s="20"/>
      <c r="AD91" s="20"/>
      <c r="AE91" s="20"/>
      <c r="AF91" s="20"/>
      <c r="AG91" s="20"/>
      <c r="AH91" s="12">
        <v>8</v>
      </c>
      <c r="AI91" s="20"/>
      <c r="AJ91" s="12"/>
      <c r="AM91" s="182" t="s">
        <v>282</v>
      </c>
      <c r="AN91" s="119"/>
      <c r="AO91" s="119"/>
    </row>
    <row r="92" spans="1:49">
      <c r="A92" s="12"/>
      <c r="B92" s="12"/>
      <c r="C92" s="12">
        <v>11</v>
      </c>
      <c r="D92" s="12"/>
      <c r="E92" s="12"/>
      <c r="F92" s="12"/>
      <c r="G92" s="12"/>
      <c r="H92" s="5"/>
      <c r="I92" s="5">
        <v>2</v>
      </c>
      <c r="J92" s="12"/>
      <c r="K92" s="12"/>
      <c r="L92" s="12"/>
      <c r="M92" s="122"/>
      <c r="N92" s="122"/>
      <c r="O92" s="122"/>
      <c r="P92" s="122"/>
      <c r="Q92" s="20"/>
      <c r="R92" s="20"/>
      <c r="S92" s="20"/>
      <c r="T92" s="20"/>
      <c r="U92" s="20"/>
      <c r="V92" s="20"/>
      <c r="W92" s="20"/>
      <c r="X92" s="20"/>
      <c r="Y92" s="20"/>
      <c r="Z92" s="20"/>
      <c r="AA92" s="20"/>
      <c r="AB92" s="20"/>
      <c r="AC92" s="20"/>
      <c r="AD92" s="20"/>
      <c r="AE92" s="20"/>
      <c r="AF92" s="20"/>
      <c r="AG92" s="20"/>
      <c r="AH92" s="12">
        <v>9</v>
      </c>
      <c r="AI92" s="20"/>
      <c r="AJ92" s="12"/>
      <c r="AM92" s="182" t="s">
        <v>283</v>
      </c>
      <c r="AN92" s="119"/>
      <c r="AO92" s="119"/>
    </row>
    <row r="93" spans="1:49">
      <c r="A93" s="12"/>
      <c r="B93" s="12"/>
      <c r="C93" s="12">
        <v>12</v>
      </c>
      <c r="D93" s="12"/>
      <c r="E93" s="12"/>
      <c r="F93" s="12"/>
      <c r="G93" s="12"/>
      <c r="H93" s="5"/>
      <c r="I93" s="5">
        <v>3</v>
      </c>
      <c r="J93" s="12"/>
      <c r="K93" s="12"/>
      <c r="L93" s="12"/>
      <c r="M93" s="122"/>
      <c r="N93" s="122"/>
      <c r="O93" s="122"/>
      <c r="P93" s="122"/>
      <c r="Q93" s="21"/>
      <c r="R93" s="21"/>
      <c r="S93" s="21"/>
      <c r="T93" s="21"/>
      <c r="U93" s="21"/>
      <c r="V93" s="21"/>
      <c r="W93" s="21"/>
      <c r="X93" s="21"/>
      <c r="Y93" s="21"/>
      <c r="Z93" s="21"/>
      <c r="AA93" s="21"/>
      <c r="AB93" s="21"/>
      <c r="AC93" s="21"/>
      <c r="AD93" s="21"/>
      <c r="AE93" s="21"/>
      <c r="AF93" s="21"/>
      <c r="AG93" s="21"/>
      <c r="AH93" s="12">
        <v>10</v>
      </c>
      <c r="AI93" s="21"/>
      <c r="AJ93" s="12"/>
      <c r="AK93" s="12"/>
      <c r="AL93" s="12"/>
      <c r="AM93" s="182" t="s">
        <v>284</v>
      </c>
      <c r="AN93" s="21"/>
      <c r="AO93" s="21"/>
      <c r="AP93" s="12"/>
      <c r="AQ93" s="12"/>
      <c r="AR93" s="12"/>
      <c r="AS93" s="12"/>
      <c r="AT93" s="12"/>
      <c r="AU93" s="12"/>
      <c r="AV93" s="12"/>
      <c r="AW93" s="12"/>
    </row>
    <row r="94" spans="1:49">
      <c r="A94" s="12"/>
      <c r="B94" s="12"/>
      <c r="C94" s="12">
        <v>13</v>
      </c>
      <c r="D94" s="12"/>
      <c r="E94" s="12"/>
      <c r="F94" s="12"/>
      <c r="G94" s="12"/>
      <c r="H94" s="5"/>
      <c r="I94" s="5"/>
      <c r="J94" s="12"/>
      <c r="K94" s="12"/>
      <c r="L94" s="12"/>
      <c r="M94" s="122"/>
      <c r="N94" s="122"/>
      <c r="O94" s="122"/>
      <c r="P94" s="122"/>
      <c r="Q94" s="12"/>
      <c r="R94" s="12"/>
      <c r="S94" s="12"/>
      <c r="T94" s="12"/>
      <c r="U94" s="12"/>
      <c r="V94" s="12"/>
      <c r="W94" s="12"/>
      <c r="X94" s="12"/>
      <c r="Y94" s="12"/>
      <c r="Z94" s="12"/>
      <c r="AA94" s="12"/>
      <c r="AB94" s="12"/>
      <c r="AC94" s="12"/>
      <c r="AD94" s="12"/>
      <c r="AE94" s="12"/>
      <c r="AF94" s="12"/>
      <c r="AG94" s="12"/>
      <c r="AH94" s="12">
        <v>11</v>
      </c>
      <c r="AI94" s="12"/>
      <c r="AJ94" s="12"/>
      <c r="AK94" s="12"/>
      <c r="AL94" s="12"/>
      <c r="AM94" s="182" t="s">
        <v>285</v>
      </c>
      <c r="AN94" s="12"/>
      <c r="AO94" s="12"/>
      <c r="AP94" s="12"/>
      <c r="AQ94" s="12"/>
      <c r="AR94" s="12"/>
      <c r="AS94" s="12"/>
      <c r="AT94" s="12"/>
      <c r="AU94" s="12"/>
      <c r="AV94" s="12"/>
      <c r="AW94" s="12"/>
    </row>
    <row r="95" spans="1:49">
      <c r="A95" s="12"/>
      <c r="B95" s="12"/>
      <c r="C95" s="12">
        <v>14</v>
      </c>
      <c r="D95" s="12"/>
      <c r="E95" s="12"/>
      <c r="F95" s="12"/>
      <c r="G95" s="12"/>
      <c r="H95" s="5"/>
      <c r="I95" s="5"/>
      <c r="J95" s="12"/>
      <c r="K95" s="12"/>
      <c r="L95" s="12"/>
      <c r="M95" s="122"/>
      <c r="N95" s="122"/>
      <c r="O95" s="122"/>
      <c r="P95" s="122"/>
      <c r="AH95" s="12">
        <v>12</v>
      </c>
      <c r="AJ95" s="12"/>
      <c r="AK95" s="12"/>
      <c r="AL95" s="12"/>
      <c r="AM95" s="182" t="s">
        <v>286</v>
      </c>
      <c r="AN95" s="122"/>
      <c r="AO95" s="122"/>
      <c r="AP95" s="12"/>
      <c r="AQ95" s="12"/>
      <c r="AR95" s="12"/>
      <c r="AS95" s="12"/>
      <c r="AT95" s="12"/>
      <c r="AU95" s="12"/>
      <c r="AV95" s="12"/>
      <c r="AW95" s="12"/>
    </row>
    <row r="96" spans="1:49">
      <c r="A96" s="12"/>
      <c r="B96" s="12"/>
      <c r="C96" s="12">
        <v>15</v>
      </c>
      <c r="D96" s="12"/>
      <c r="E96" s="12"/>
      <c r="F96" s="12"/>
      <c r="G96" s="12"/>
      <c r="H96" s="5"/>
      <c r="I96" s="5"/>
      <c r="J96" s="12"/>
      <c r="K96" s="12"/>
      <c r="L96" s="12"/>
      <c r="M96" s="122"/>
      <c r="N96" s="122"/>
      <c r="O96" s="122"/>
      <c r="P96" s="122"/>
      <c r="AH96" s="12">
        <v>13</v>
      </c>
      <c r="AJ96" s="12"/>
      <c r="AK96" s="12"/>
      <c r="AL96" s="12"/>
      <c r="AM96" s="182" t="s">
        <v>287</v>
      </c>
      <c r="AN96" s="122"/>
      <c r="AO96" s="122"/>
      <c r="AP96" s="12"/>
      <c r="AQ96" s="12"/>
      <c r="AR96" s="12"/>
      <c r="AS96" s="12"/>
      <c r="AT96" s="12"/>
      <c r="AU96" s="12"/>
      <c r="AV96" s="12"/>
      <c r="AW96" s="12"/>
    </row>
    <row r="97" spans="1:41">
      <c r="A97" s="12"/>
      <c r="B97" s="12"/>
      <c r="C97" s="12">
        <v>16</v>
      </c>
      <c r="D97" s="12"/>
      <c r="E97" s="12"/>
      <c r="F97" s="12"/>
      <c r="G97" s="12"/>
      <c r="H97" s="5"/>
      <c r="I97" s="5"/>
      <c r="J97" s="12"/>
      <c r="K97" s="12"/>
      <c r="L97" s="12"/>
      <c r="M97" s="122"/>
      <c r="N97" s="122"/>
      <c r="O97" s="122"/>
      <c r="P97" s="122"/>
      <c r="AH97" s="12">
        <v>14</v>
      </c>
      <c r="AM97" s="182" t="s">
        <v>288</v>
      </c>
      <c r="AN97" s="122"/>
      <c r="AO97" s="122"/>
    </row>
    <row r="98" spans="1:41">
      <c r="A98" s="12"/>
      <c r="B98" s="12"/>
      <c r="C98" s="12">
        <v>17</v>
      </c>
      <c r="D98" s="12"/>
      <c r="E98" s="12"/>
      <c r="F98" s="12"/>
      <c r="G98" s="12"/>
      <c r="H98" s="5"/>
      <c r="I98" s="5"/>
      <c r="J98" s="12"/>
      <c r="K98" s="12"/>
      <c r="L98" s="12"/>
      <c r="M98" s="122"/>
      <c r="N98" s="122"/>
      <c r="O98" s="122"/>
      <c r="P98" s="122"/>
      <c r="AH98" s="12">
        <v>15</v>
      </c>
      <c r="AM98" s="182" t="s">
        <v>355</v>
      </c>
    </row>
    <row r="99" spans="1:41">
      <c r="A99" s="12"/>
      <c r="B99" s="12"/>
      <c r="C99" s="12">
        <v>18</v>
      </c>
      <c r="D99" s="12"/>
      <c r="E99" s="12"/>
      <c r="F99" s="12"/>
      <c r="G99" s="12"/>
      <c r="H99" s="5"/>
      <c r="I99" s="5"/>
      <c r="J99" s="12"/>
      <c r="K99" s="12"/>
      <c r="L99" s="12"/>
      <c r="M99" s="122"/>
      <c r="N99" s="122"/>
      <c r="O99" s="122"/>
      <c r="P99" s="122"/>
      <c r="AH99" s="12">
        <v>16</v>
      </c>
      <c r="AM99" s="182" t="s">
        <v>340</v>
      </c>
    </row>
    <row r="100" spans="1:41">
      <c r="A100" s="12"/>
      <c r="B100" s="12"/>
      <c r="C100" s="12">
        <v>19</v>
      </c>
      <c r="D100" s="12"/>
      <c r="E100" s="12"/>
      <c r="F100" s="12"/>
      <c r="G100" s="12"/>
      <c r="H100" s="5"/>
      <c r="I100" s="5"/>
      <c r="J100" s="12"/>
      <c r="K100" s="12"/>
      <c r="L100" s="12"/>
      <c r="M100" s="122"/>
      <c r="N100" s="122"/>
      <c r="O100" s="122"/>
      <c r="P100" s="122"/>
      <c r="AH100" s="12">
        <v>17</v>
      </c>
      <c r="AM100" s="182"/>
    </row>
    <row r="101" spans="1:41">
      <c r="A101" s="12"/>
      <c r="B101" s="12"/>
      <c r="C101" s="12">
        <v>20</v>
      </c>
      <c r="D101" s="12"/>
      <c r="E101" s="12"/>
      <c r="F101" s="12"/>
      <c r="G101" s="12"/>
      <c r="H101" s="5"/>
      <c r="I101" s="5"/>
      <c r="J101" s="12"/>
      <c r="K101" s="12"/>
      <c r="L101" s="12"/>
      <c r="M101" s="122"/>
      <c r="N101" s="122"/>
      <c r="O101" s="122"/>
      <c r="P101" s="122"/>
      <c r="AH101" s="12">
        <v>18</v>
      </c>
      <c r="AM101" s="182"/>
    </row>
    <row r="102" spans="1:41">
      <c r="A102" s="12"/>
      <c r="B102" s="12"/>
      <c r="C102" s="12">
        <v>21</v>
      </c>
      <c r="D102" s="12"/>
      <c r="E102" s="12"/>
      <c r="F102" s="12"/>
      <c r="G102" s="12"/>
      <c r="H102" s="5"/>
      <c r="I102" s="5"/>
      <c r="J102" s="12"/>
      <c r="K102" s="12"/>
      <c r="L102" s="12"/>
      <c r="M102" s="122"/>
      <c r="N102" s="122"/>
      <c r="O102" s="122"/>
      <c r="P102" s="122"/>
      <c r="AH102" s="12">
        <v>19</v>
      </c>
    </row>
    <row r="103" spans="1:41">
      <c r="A103" s="12"/>
      <c r="B103" s="12"/>
      <c r="C103" s="12">
        <v>22</v>
      </c>
      <c r="D103" s="12"/>
      <c r="E103" s="12"/>
      <c r="F103" s="12"/>
      <c r="G103" s="12"/>
      <c r="H103" s="5"/>
      <c r="I103" s="5"/>
      <c r="J103" s="12"/>
      <c r="K103" s="12"/>
      <c r="L103" s="12"/>
      <c r="M103" s="122"/>
      <c r="N103" s="122"/>
      <c r="O103" s="122"/>
      <c r="P103" s="122"/>
      <c r="AH103" s="12">
        <v>20</v>
      </c>
    </row>
    <row r="104" spans="1:41">
      <c r="A104" s="12"/>
      <c r="B104" s="12"/>
      <c r="C104" s="12">
        <v>23</v>
      </c>
      <c r="D104" s="12"/>
      <c r="E104" s="12"/>
      <c r="F104" s="12"/>
      <c r="G104" s="12"/>
      <c r="H104" s="5"/>
      <c r="I104" s="5"/>
      <c r="J104" s="12"/>
      <c r="K104" s="12"/>
      <c r="L104" s="12"/>
      <c r="M104" s="122"/>
      <c r="N104" s="122"/>
      <c r="O104" s="122"/>
      <c r="P104" s="122"/>
    </row>
    <row r="105" spans="1:41">
      <c r="A105" s="12"/>
      <c r="B105" s="12"/>
      <c r="C105" s="12">
        <v>24</v>
      </c>
      <c r="D105" s="12"/>
      <c r="E105" s="12"/>
      <c r="F105" s="12"/>
      <c r="G105" s="12"/>
      <c r="H105" s="5"/>
      <c r="I105" s="5" t="s">
        <v>374</v>
      </c>
      <c r="J105" s="12"/>
      <c r="K105" s="12"/>
      <c r="L105" s="12"/>
      <c r="M105" s="122"/>
      <c r="N105" s="122"/>
      <c r="O105" s="122"/>
      <c r="P105" s="122"/>
    </row>
    <row r="106" spans="1:41">
      <c r="A106" s="12"/>
      <c r="B106" s="12"/>
      <c r="C106" s="12">
        <v>25</v>
      </c>
      <c r="D106" s="12"/>
      <c r="E106" s="12"/>
      <c r="F106" s="12"/>
      <c r="G106" s="12"/>
      <c r="H106" s="5"/>
      <c r="I106" s="5" t="s">
        <v>375</v>
      </c>
      <c r="J106" s="12"/>
      <c r="K106" s="12"/>
      <c r="L106" s="12"/>
      <c r="M106" s="122"/>
      <c r="N106" s="122"/>
      <c r="O106" s="122"/>
      <c r="P106" s="122"/>
    </row>
    <row r="107" spans="1:41">
      <c r="A107" s="12"/>
      <c r="B107" s="12"/>
      <c r="C107" s="12">
        <v>26</v>
      </c>
      <c r="D107" s="12"/>
      <c r="E107" s="12"/>
      <c r="F107" s="12"/>
      <c r="G107" s="12"/>
      <c r="H107" s="5"/>
      <c r="I107" s="5"/>
      <c r="J107" s="12"/>
      <c r="K107" s="12"/>
      <c r="L107" s="12"/>
      <c r="M107" s="122"/>
      <c r="N107" s="122"/>
      <c r="O107" s="122"/>
      <c r="P107" s="122"/>
    </row>
    <row r="108" spans="1:41">
      <c r="A108" s="12"/>
      <c r="B108" s="12"/>
      <c r="C108" s="12">
        <v>27</v>
      </c>
      <c r="D108" s="12"/>
      <c r="E108" s="12"/>
      <c r="F108" s="12"/>
      <c r="G108" s="12"/>
      <c r="H108" s="5"/>
      <c r="I108" s="5"/>
      <c r="J108" s="12"/>
      <c r="K108" s="12"/>
      <c r="L108" s="12"/>
      <c r="M108" s="122"/>
      <c r="N108" s="122"/>
      <c r="O108" s="122"/>
      <c r="P108" s="122"/>
    </row>
    <row r="109" spans="1:41">
      <c r="A109" s="12"/>
      <c r="B109" s="12"/>
      <c r="C109" s="12">
        <v>28</v>
      </c>
      <c r="D109" s="12"/>
      <c r="E109" s="12"/>
      <c r="F109" s="12"/>
      <c r="G109" s="12"/>
      <c r="H109" s="5"/>
      <c r="I109" s="5"/>
      <c r="J109" s="12"/>
      <c r="K109" s="12"/>
      <c r="L109" s="12"/>
      <c r="M109" s="122"/>
      <c r="N109" s="122"/>
      <c r="O109" s="122"/>
      <c r="P109" s="122"/>
    </row>
    <row r="110" spans="1:41">
      <c r="A110" s="12"/>
      <c r="B110" s="12"/>
      <c r="C110" s="12">
        <v>29</v>
      </c>
      <c r="D110" s="12"/>
      <c r="E110" s="12"/>
      <c r="F110" s="12"/>
      <c r="G110" s="12"/>
      <c r="H110" s="5"/>
      <c r="I110" s="5"/>
      <c r="J110" s="12"/>
      <c r="K110" s="12"/>
      <c r="L110" s="12"/>
      <c r="M110" s="122"/>
      <c r="N110" s="122"/>
      <c r="O110" s="122"/>
      <c r="P110" s="122"/>
    </row>
    <row r="111" spans="1:41">
      <c r="A111" s="12"/>
      <c r="B111" s="12"/>
      <c r="C111" s="12">
        <v>30</v>
      </c>
      <c r="D111" s="12"/>
      <c r="E111" s="12"/>
      <c r="F111" s="12"/>
      <c r="G111" s="12"/>
      <c r="H111" s="5"/>
      <c r="I111" s="5"/>
      <c r="J111" s="12"/>
      <c r="K111" s="12"/>
      <c r="L111" s="12"/>
      <c r="M111" s="122"/>
      <c r="N111" s="122"/>
      <c r="O111" s="122"/>
      <c r="P111" s="122"/>
    </row>
    <row r="112" spans="1:41">
      <c r="A112" s="12"/>
      <c r="B112" s="12"/>
      <c r="C112" s="12">
        <v>31</v>
      </c>
      <c r="D112" s="12"/>
      <c r="E112" s="12"/>
      <c r="F112" s="12"/>
      <c r="G112" s="12"/>
      <c r="H112" s="5"/>
      <c r="I112" s="5"/>
      <c r="J112" s="12"/>
      <c r="K112" s="12"/>
      <c r="L112" s="12"/>
      <c r="M112" s="122"/>
      <c r="N112" s="122"/>
      <c r="O112" s="122"/>
      <c r="P112" s="122"/>
    </row>
    <row r="113" spans="1:16">
      <c r="A113" s="12"/>
      <c r="B113" s="12"/>
      <c r="C113" s="12">
        <v>32</v>
      </c>
      <c r="D113" s="12"/>
      <c r="E113" s="12"/>
      <c r="F113" s="12"/>
      <c r="G113" s="12"/>
      <c r="H113" s="5"/>
      <c r="I113" s="5"/>
      <c r="J113" s="12"/>
      <c r="K113" s="12"/>
      <c r="L113" s="12"/>
      <c r="M113" s="122"/>
      <c r="N113" s="122"/>
      <c r="O113" s="122"/>
      <c r="P113" s="122"/>
    </row>
    <row r="114" spans="1:16">
      <c r="A114" s="12"/>
      <c r="B114" s="12"/>
      <c r="C114" s="12">
        <v>33</v>
      </c>
      <c r="D114" s="12"/>
      <c r="E114" s="12"/>
      <c r="F114" s="12"/>
      <c r="G114" s="12"/>
      <c r="H114" s="12"/>
      <c r="I114" s="12"/>
      <c r="J114" s="12"/>
      <c r="K114" s="12"/>
      <c r="L114" s="12"/>
      <c r="M114" s="122"/>
      <c r="N114" s="122"/>
      <c r="O114" s="122"/>
      <c r="P114" s="122"/>
    </row>
    <row r="115" spans="1:16">
      <c r="A115" s="12"/>
      <c r="B115" s="12"/>
      <c r="C115" s="12">
        <v>34</v>
      </c>
      <c r="D115" s="12"/>
      <c r="E115" s="12"/>
      <c r="F115" s="12"/>
      <c r="G115" s="12"/>
      <c r="H115" s="12"/>
      <c r="I115" s="12"/>
      <c r="J115" s="12"/>
      <c r="K115" s="12"/>
      <c r="L115" s="12"/>
      <c r="M115" s="122"/>
      <c r="N115" s="122"/>
      <c r="O115" s="122"/>
      <c r="P115" s="122"/>
    </row>
    <row r="116" spans="1:16">
      <c r="A116" s="12"/>
      <c r="B116" s="12"/>
      <c r="C116" s="12">
        <v>35</v>
      </c>
      <c r="D116" s="12"/>
      <c r="E116" s="12"/>
      <c r="F116" s="12"/>
      <c r="G116" s="12"/>
      <c r="H116" s="12"/>
      <c r="I116" s="12"/>
      <c r="J116" s="12"/>
      <c r="K116" s="12"/>
      <c r="L116" s="12"/>
      <c r="M116" s="122"/>
      <c r="N116" s="122"/>
      <c r="O116" s="122"/>
      <c r="P116" s="122"/>
    </row>
    <row r="117" spans="1:16">
      <c r="A117" s="12"/>
      <c r="B117" s="12"/>
      <c r="C117" s="12">
        <v>36</v>
      </c>
      <c r="D117" s="12"/>
      <c r="E117" s="12"/>
      <c r="F117" s="12"/>
      <c r="G117" s="12"/>
      <c r="H117" s="12"/>
      <c r="I117" s="12"/>
      <c r="J117" s="12"/>
      <c r="K117" s="12"/>
      <c r="L117" s="12"/>
      <c r="M117" s="122"/>
      <c r="N117" s="122"/>
      <c r="O117" s="122"/>
      <c r="P117" s="122"/>
    </row>
    <row r="118" spans="1:16">
      <c r="A118" s="12"/>
      <c r="B118" s="12"/>
      <c r="C118" s="12">
        <v>37</v>
      </c>
      <c r="D118" s="12"/>
      <c r="E118" s="12"/>
      <c r="F118" s="12"/>
      <c r="G118" s="12"/>
      <c r="H118" s="12"/>
      <c r="I118" s="12"/>
      <c r="J118" s="12"/>
      <c r="K118" s="12"/>
      <c r="L118" s="12"/>
      <c r="M118" s="122"/>
      <c r="N118" s="122"/>
      <c r="O118" s="122"/>
      <c r="P118" s="122"/>
    </row>
    <row r="119" spans="1:16">
      <c r="A119" s="12"/>
      <c r="B119" s="12"/>
      <c r="C119" s="12">
        <v>38</v>
      </c>
      <c r="D119" s="12"/>
      <c r="E119" s="12"/>
      <c r="F119" s="12"/>
      <c r="G119" s="12"/>
      <c r="H119" s="12"/>
      <c r="I119" s="12"/>
      <c r="J119" s="12"/>
      <c r="K119" s="12"/>
      <c r="L119" s="12"/>
      <c r="M119" s="122"/>
      <c r="N119" s="122"/>
      <c r="O119" s="122"/>
      <c r="P119" s="122"/>
    </row>
    <row r="120" spans="1:16">
      <c r="A120" s="12"/>
      <c r="B120" s="12"/>
      <c r="C120" s="12">
        <v>39</v>
      </c>
      <c r="D120" s="12"/>
      <c r="E120" s="12"/>
      <c r="F120" s="12"/>
      <c r="G120" s="12"/>
      <c r="H120" s="12"/>
      <c r="I120" s="12"/>
      <c r="J120" s="12"/>
      <c r="K120" s="12"/>
      <c r="L120" s="12"/>
      <c r="M120" s="122"/>
      <c r="N120" s="122"/>
      <c r="O120" s="122"/>
      <c r="P120" s="122"/>
    </row>
    <row r="121" spans="1:16">
      <c r="A121" s="12"/>
      <c r="B121" s="12"/>
      <c r="C121" s="12">
        <v>40</v>
      </c>
      <c r="D121" s="12"/>
      <c r="E121" s="12"/>
      <c r="F121" s="12"/>
      <c r="G121" s="12"/>
      <c r="H121" s="12"/>
      <c r="I121" s="12"/>
      <c r="J121" s="12"/>
      <c r="K121" s="12"/>
      <c r="L121" s="12"/>
      <c r="M121" s="122"/>
      <c r="N121" s="122"/>
      <c r="O121" s="122"/>
      <c r="P121" s="122"/>
    </row>
    <row r="122" spans="1:16">
      <c r="A122" s="12"/>
      <c r="B122" s="12"/>
      <c r="C122" s="12">
        <v>41</v>
      </c>
      <c r="D122" s="12"/>
      <c r="E122" s="12"/>
      <c r="F122" s="12"/>
      <c r="G122" s="12"/>
      <c r="H122" s="12"/>
      <c r="I122" s="12"/>
      <c r="J122" s="12"/>
      <c r="K122" s="12"/>
      <c r="L122" s="12"/>
      <c r="M122" s="122"/>
      <c r="N122" s="122"/>
      <c r="O122" s="122"/>
      <c r="P122" s="122"/>
    </row>
    <row r="123" spans="1:16">
      <c r="A123" s="12"/>
      <c r="B123" s="12"/>
      <c r="C123" s="12">
        <v>42</v>
      </c>
      <c r="D123" s="12"/>
      <c r="E123" s="12"/>
      <c r="F123" s="12"/>
      <c r="G123" s="12"/>
      <c r="H123" s="12"/>
      <c r="I123" s="12"/>
      <c r="J123" s="12"/>
      <c r="K123" s="12"/>
      <c r="L123" s="12"/>
      <c r="M123" s="122"/>
      <c r="N123" s="122"/>
      <c r="O123" s="122"/>
      <c r="P123" s="122"/>
    </row>
    <row r="124" spans="1:16">
      <c r="A124" s="12"/>
      <c r="B124" s="12"/>
      <c r="C124" s="12">
        <v>43</v>
      </c>
      <c r="D124" s="12"/>
      <c r="E124" s="12"/>
      <c r="F124" s="12"/>
      <c r="G124" s="12"/>
      <c r="H124" s="12"/>
      <c r="I124" s="12"/>
      <c r="J124" s="12"/>
      <c r="K124" s="12"/>
      <c r="L124" s="12"/>
      <c r="M124" s="122"/>
      <c r="N124" s="122"/>
      <c r="O124" s="122"/>
      <c r="P124" s="122"/>
    </row>
    <row r="125" spans="1:16">
      <c r="A125" s="12"/>
      <c r="B125" s="12"/>
      <c r="C125" s="12">
        <v>44</v>
      </c>
      <c r="D125" s="12"/>
      <c r="E125" s="12"/>
      <c r="F125" s="12"/>
      <c r="G125" s="12"/>
      <c r="H125" s="12"/>
      <c r="I125" s="12"/>
      <c r="J125" s="12"/>
      <c r="K125" s="12"/>
      <c r="L125" s="12"/>
      <c r="M125" s="122"/>
      <c r="N125" s="122"/>
      <c r="O125" s="122"/>
      <c r="P125" s="122"/>
    </row>
    <row r="126" spans="1:16">
      <c r="A126" s="12"/>
      <c r="B126" s="12"/>
      <c r="C126" s="12">
        <v>45</v>
      </c>
      <c r="D126" s="12"/>
      <c r="E126" s="12"/>
      <c r="F126" s="12"/>
      <c r="G126" s="12"/>
      <c r="H126" s="12"/>
      <c r="I126" s="12"/>
      <c r="J126" s="12"/>
      <c r="K126" s="12"/>
      <c r="L126" s="12"/>
      <c r="M126" s="122"/>
      <c r="N126" s="122"/>
      <c r="O126" s="122"/>
      <c r="P126" s="122"/>
    </row>
    <row r="127" spans="1:16">
      <c r="A127" s="12"/>
      <c r="B127" s="12"/>
      <c r="C127" s="12">
        <v>46</v>
      </c>
      <c r="D127" s="12"/>
      <c r="E127" s="12"/>
      <c r="F127" s="12"/>
      <c r="G127" s="12"/>
      <c r="H127" s="12"/>
      <c r="I127" s="12"/>
      <c r="J127" s="12"/>
      <c r="K127" s="12"/>
      <c r="L127" s="12"/>
      <c r="M127" s="122"/>
      <c r="N127" s="122"/>
      <c r="O127" s="122"/>
      <c r="P127" s="122"/>
    </row>
    <row r="128" spans="1:16">
      <c r="A128" s="12"/>
      <c r="B128" s="12"/>
      <c r="C128" s="12">
        <v>47</v>
      </c>
      <c r="D128" s="12"/>
      <c r="E128" s="12"/>
      <c r="F128" s="12"/>
      <c r="G128" s="12"/>
      <c r="H128" s="12"/>
      <c r="I128" s="12"/>
      <c r="J128" s="12"/>
      <c r="K128" s="12"/>
      <c r="L128" s="12"/>
      <c r="M128" s="122"/>
      <c r="N128" s="122"/>
      <c r="O128" s="122"/>
      <c r="P128" s="122"/>
    </row>
    <row r="129" spans="1:16">
      <c r="A129" s="12"/>
      <c r="B129" s="12"/>
      <c r="C129" s="12">
        <v>48</v>
      </c>
      <c r="D129" s="12"/>
      <c r="E129" s="12"/>
      <c r="F129" s="12"/>
      <c r="G129" s="12"/>
      <c r="H129" s="12"/>
      <c r="I129" s="12"/>
      <c r="J129" s="12"/>
      <c r="K129" s="12"/>
      <c r="L129" s="12"/>
      <c r="M129" s="122"/>
      <c r="N129" s="122"/>
      <c r="O129" s="122"/>
      <c r="P129" s="122"/>
    </row>
    <row r="130" spans="1:16">
      <c r="A130" s="12"/>
      <c r="B130" s="12"/>
      <c r="C130" s="12">
        <v>49</v>
      </c>
      <c r="D130" s="12"/>
      <c r="E130" s="12"/>
      <c r="F130" s="12"/>
      <c r="G130" s="12"/>
      <c r="H130" s="12"/>
      <c r="I130" s="12"/>
      <c r="J130" s="12"/>
      <c r="K130" s="12"/>
      <c r="L130" s="12"/>
      <c r="M130" s="122"/>
      <c r="N130" s="122"/>
      <c r="O130" s="122"/>
      <c r="P130" s="122"/>
    </row>
    <row r="131" spans="1:16">
      <c r="A131" s="12"/>
      <c r="B131" s="12"/>
      <c r="C131" s="12">
        <v>50</v>
      </c>
      <c r="D131" s="12"/>
      <c r="E131" s="12"/>
      <c r="F131" s="12"/>
      <c r="G131" s="12"/>
      <c r="H131" s="12"/>
      <c r="I131" s="12"/>
      <c r="J131" s="12"/>
      <c r="K131" s="12"/>
      <c r="L131" s="12"/>
      <c r="M131" s="122"/>
      <c r="N131" s="122"/>
      <c r="O131" s="122"/>
      <c r="P131" s="122"/>
    </row>
    <row r="132" spans="1:16">
      <c r="A132" s="12"/>
      <c r="B132" s="12"/>
      <c r="C132" s="12">
        <v>51</v>
      </c>
      <c r="D132" s="12"/>
      <c r="E132" s="12"/>
      <c r="F132" s="12"/>
      <c r="G132" s="12"/>
      <c r="H132" s="12"/>
      <c r="I132" s="12"/>
      <c r="J132" s="12"/>
      <c r="K132" s="12"/>
      <c r="L132" s="12"/>
      <c r="M132" s="122"/>
      <c r="N132" s="122"/>
      <c r="O132" s="122"/>
      <c r="P132" s="122"/>
    </row>
    <row r="133" spans="1:16">
      <c r="A133" s="12"/>
      <c r="B133" s="12"/>
      <c r="C133" s="12">
        <v>52</v>
      </c>
      <c r="D133" s="12"/>
      <c r="E133" s="12"/>
      <c r="F133" s="12"/>
      <c r="G133" s="12"/>
      <c r="H133" s="12"/>
      <c r="I133" s="12"/>
      <c r="J133" s="12"/>
      <c r="K133" s="12"/>
      <c r="L133" s="12"/>
      <c r="M133" s="122"/>
      <c r="N133" s="122"/>
      <c r="O133" s="122"/>
      <c r="P133" s="122"/>
    </row>
    <row r="134" spans="1:16">
      <c r="A134" s="12"/>
      <c r="B134" s="12"/>
      <c r="C134" s="12">
        <v>53</v>
      </c>
      <c r="D134" s="12"/>
      <c r="E134" s="12"/>
      <c r="F134" s="12"/>
      <c r="G134" s="12"/>
      <c r="H134" s="12"/>
      <c r="I134" s="12"/>
      <c r="J134" s="12"/>
      <c r="K134" s="12"/>
      <c r="L134" s="12"/>
      <c r="M134" s="122"/>
      <c r="N134" s="122"/>
      <c r="O134" s="122"/>
      <c r="P134" s="122"/>
    </row>
    <row r="135" spans="1:16">
      <c r="A135" s="12"/>
      <c r="B135" s="12"/>
      <c r="C135" s="12">
        <v>54</v>
      </c>
      <c r="D135" s="12"/>
      <c r="E135" s="12"/>
      <c r="F135" s="12"/>
      <c r="G135" s="12"/>
      <c r="H135" s="12"/>
      <c r="I135" s="12"/>
      <c r="J135" s="12"/>
      <c r="K135" s="12"/>
      <c r="L135" s="12"/>
      <c r="M135" s="122"/>
      <c r="N135" s="122"/>
      <c r="O135" s="122"/>
      <c r="P135" s="122"/>
    </row>
    <row r="136" spans="1:16">
      <c r="A136" s="12"/>
      <c r="B136" s="12"/>
      <c r="C136" s="12">
        <v>55</v>
      </c>
      <c r="D136" s="12"/>
      <c r="E136" s="12"/>
      <c r="F136" s="12"/>
      <c r="G136" s="12"/>
      <c r="H136" s="12"/>
      <c r="I136" s="12"/>
      <c r="J136" s="12"/>
      <c r="K136" s="12"/>
      <c r="L136" s="12"/>
      <c r="M136" s="122"/>
      <c r="N136" s="122"/>
      <c r="O136" s="122"/>
      <c r="P136" s="122"/>
    </row>
    <row r="137" spans="1:16">
      <c r="A137" s="12"/>
      <c r="B137" s="12"/>
      <c r="C137" s="12">
        <v>56</v>
      </c>
      <c r="D137" s="12"/>
      <c r="E137" s="12"/>
      <c r="F137" s="12"/>
      <c r="G137" s="12"/>
      <c r="H137" s="12"/>
      <c r="I137" s="12"/>
      <c r="J137" s="12"/>
      <c r="K137" s="12"/>
      <c r="L137" s="12"/>
      <c r="M137" s="122"/>
      <c r="N137" s="122"/>
      <c r="O137" s="122"/>
      <c r="P137" s="122"/>
    </row>
    <row r="138" spans="1:16">
      <c r="A138" s="12"/>
      <c r="B138" s="12"/>
      <c r="C138" s="12">
        <v>57</v>
      </c>
      <c r="D138" s="12"/>
      <c r="E138" s="12"/>
      <c r="F138" s="12"/>
      <c r="G138" s="12"/>
      <c r="H138" s="12"/>
      <c r="I138" s="12"/>
      <c r="J138" s="12"/>
      <c r="K138" s="12"/>
      <c r="L138" s="12"/>
      <c r="M138" s="122"/>
      <c r="N138" s="122"/>
      <c r="O138" s="122"/>
      <c r="P138" s="122"/>
    </row>
    <row r="139" spans="1:16">
      <c r="A139" s="12"/>
      <c r="B139" s="12"/>
      <c r="C139" s="12">
        <v>58</v>
      </c>
      <c r="D139" s="12"/>
      <c r="E139" s="12"/>
      <c r="F139" s="12"/>
      <c r="G139" s="12"/>
      <c r="H139" s="12"/>
      <c r="I139" s="12"/>
      <c r="J139" s="12"/>
      <c r="K139" s="12"/>
      <c r="L139" s="12"/>
      <c r="M139" s="122"/>
      <c r="N139" s="122"/>
      <c r="O139" s="122"/>
      <c r="P139" s="122"/>
    </row>
    <row r="140" spans="1:16">
      <c r="A140" s="12"/>
      <c r="B140" s="12"/>
      <c r="C140" s="12">
        <v>59</v>
      </c>
      <c r="D140" s="12"/>
      <c r="E140" s="12"/>
      <c r="F140" s="12"/>
      <c r="G140" s="12"/>
      <c r="H140" s="12"/>
      <c r="I140" s="12"/>
      <c r="J140" s="12"/>
      <c r="K140" s="12"/>
      <c r="L140" s="12"/>
      <c r="M140" s="122"/>
      <c r="N140" s="122"/>
      <c r="O140" s="122"/>
      <c r="P140" s="122"/>
    </row>
    <row r="141" spans="1:16">
      <c r="A141" s="12"/>
      <c r="B141" s="12"/>
      <c r="C141" s="12">
        <v>60</v>
      </c>
      <c r="D141" s="12"/>
      <c r="E141" s="12"/>
      <c r="F141" s="12"/>
      <c r="G141" s="12"/>
      <c r="H141" s="12"/>
      <c r="I141" s="12"/>
      <c r="J141" s="12"/>
      <c r="K141" s="12"/>
      <c r="L141" s="12"/>
      <c r="M141" s="122"/>
      <c r="N141" s="122"/>
      <c r="O141" s="122"/>
      <c r="P141" s="122"/>
    </row>
    <row r="142" spans="1:16">
      <c r="A142" s="12"/>
      <c r="B142" s="12"/>
      <c r="C142" s="12">
        <v>61</v>
      </c>
      <c r="D142" s="12"/>
      <c r="E142" s="12"/>
      <c r="F142" s="12"/>
      <c r="G142" s="12"/>
      <c r="H142" s="12"/>
      <c r="I142" s="12"/>
      <c r="J142" s="12"/>
      <c r="K142" s="12"/>
      <c r="L142" s="12"/>
      <c r="M142" s="122"/>
      <c r="N142" s="122"/>
      <c r="O142" s="122"/>
      <c r="P142" s="122"/>
    </row>
    <row r="143" spans="1:16">
      <c r="A143" s="12"/>
      <c r="B143" s="12"/>
      <c r="C143" s="12">
        <v>62</v>
      </c>
      <c r="D143" s="12"/>
      <c r="E143" s="12"/>
      <c r="F143" s="12"/>
      <c r="G143" s="12"/>
      <c r="H143" s="12"/>
      <c r="I143" s="12"/>
      <c r="J143" s="12"/>
      <c r="K143" s="12"/>
      <c r="L143" s="12"/>
      <c r="M143" s="122"/>
      <c r="N143" s="122"/>
      <c r="O143" s="122"/>
      <c r="P143" s="122"/>
    </row>
    <row r="144" spans="1:16">
      <c r="A144" s="12"/>
      <c r="B144" s="12"/>
      <c r="C144" s="12">
        <v>63</v>
      </c>
      <c r="D144" s="12"/>
      <c r="E144" s="12"/>
      <c r="F144" s="12"/>
      <c r="G144" s="12"/>
      <c r="H144" s="12"/>
      <c r="I144" s="12"/>
      <c r="J144" s="12"/>
      <c r="K144" s="12"/>
      <c r="L144" s="12"/>
      <c r="M144" s="122"/>
      <c r="N144" s="122"/>
      <c r="O144" s="122"/>
      <c r="P144" s="122"/>
    </row>
    <row r="145" spans="1:16">
      <c r="A145" s="12"/>
      <c r="B145" s="12"/>
      <c r="C145" s="12"/>
      <c r="D145" s="12"/>
      <c r="E145" s="12"/>
      <c r="F145" s="12"/>
      <c r="G145" s="12"/>
      <c r="H145" s="12"/>
      <c r="I145" s="12"/>
      <c r="J145" s="12"/>
      <c r="K145" s="12"/>
      <c r="L145" s="12"/>
      <c r="M145" s="122"/>
      <c r="N145" s="122"/>
      <c r="O145" s="122"/>
      <c r="P145" s="122"/>
    </row>
    <row r="146" spans="1:16">
      <c r="A146" s="12"/>
      <c r="B146" s="12"/>
      <c r="C146" s="12"/>
      <c r="D146" s="12"/>
      <c r="E146" s="12"/>
      <c r="F146" s="12"/>
      <c r="G146" s="12"/>
      <c r="H146" s="12"/>
      <c r="I146" s="12"/>
      <c r="J146" s="12"/>
      <c r="K146" s="12"/>
      <c r="L146" s="12"/>
      <c r="M146" s="122"/>
      <c r="N146" s="122"/>
      <c r="O146" s="122"/>
      <c r="P146" s="122"/>
    </row>
    <row r="147" spans="1:16">
      <c r="A147" s="12"/>
      <c r="B147" s="12"/>
      <c r="C147" s="12"/>
      <c r="D147" s="12"/>
      <c r="E147" s="12"/>
      <c r="F147" s="12"/>
      <c r="G147" s="12"/>
      <c r="H147" s="12"/>
      <c r="I147" s="12"/>
      <c r="J147" s="12"/>
      <c r="K147" s="12"/>
      <c r="L147" s="12"/>
      <c r="M147" s="122"/>
      <c r="N147" s="122"/>
      <c r="O147" s="122"/>
      <c r="P147" s="122"/>
    </row>
    <row r="148" spans="1:16">
      <c r="A148" s="12"/>
      <c r="B148" s="12"/>
      <c r="C148" s="12"/>
      <c r="D148" s="12"/>
      <c r="E148" s="12"/>
      <c r="F148" s="12"/>
      <c r="G148" s="12"/>
      <c r="H148" s="12"/>
      <c r="I148" s="12"/>
      <c r="J148" s="12"/>
      <c r="K148" s="12"/>
      <c r="L148" s="12"/>
      <c r="M148" s="122"/>
      <c r="N148" s="122"/>
      <c r="O148" s="122"/>
      <c r="P148" s="122"/>
    </row>
    <row r="149" spans="1:16">
      <c r="A149" s="12"/>
      <c r="B149" s="12"/>
      <c r="C149" s="12"/>
      <c r="D149" s="12"/>
      <c r="E149" s="12"/>
      <c r="F149" s="12"/>
      <c r="G149" s="12"/>
      <c r="H149" s="12"/>
      <c r="I149" s="12"/>
      <c r="J149" s="12"/>
      <c r="K149" s="12"/>
      <c r="L149" s="12"/>
      <c r="M149" s="122"/>
      <c r="N149" s="122"/>
      <c r="O149" s="122"/>
      <c r="P149" s="122"/>
    </row>
  </sheetData>
  <mergeCells count="133">
    <mergeCell ref="A41:A45"/>
    <mergeCell ref="B41:E42"/>
    <mergeCell ref="F41:AI42"/>
    <mergeCell ref="L43:O43"/>
    <mergeCell ref="A36:A40"/>
    <mergeCell ref="F39:X39"/>
    <mergeCell ref="B33:E33"/>
    <mergeCell ref="F33:N33"/>
    <mergeCell ref="P33:X33"/>
    <mergeCell ref="B36:E37"/>
    <mergeCell ref="F36:AI37"/>
    <mergeCell ref="P38:AI38"/>
    <mergeCell ref="I34:Q34"/>
    <mergeCell ref="Y39:AB39"/>
    <mergeCell ref="AC39:AH39"/>
    <mergeCell ref="L38:O38"/>
    <mergeCell ref="G38:K38"/>
    <mergeCell ref="A1:E1"/>
    <mergeCell ref="K2:M2"/>
    <mergeCell ref="N2:P2"/>
    <mergeCell ref="I19:L19"/>
    <mergeCell ref="I29:L29"/>
    <mergeCell ref="M29:AI29"/>
    <mergeCell ref="M19:AI19"/>
    <mergeCell ref="Y22:AB22"/>
    <mergeCell ref="Y23:AD23"/>
    <mergeCell ref="F20:AI21"/>
    <mergeCell ref="A7:A8"/>
    <mergeCell ref="B8:D8"/>
    <mergeCell ref="B7:D7"/>
    <mergeCell ref="B19:E19"/>
    <mergeCell ref="A3:C4"/>
    <mergeCell ref="D3:AI4"/>
    <mergeCell ref="F19:G19"/>
    <mergeCell ref="AC22:AH22"/>
    <mergeCell ref="B9:F9"/>
    <mergeCell ref="G15:K15"/>
    <mergeCell ref="G13:K13"/>
    <mergeCell ref="H12:O12"/>
    <mergeCell ref="Q13:Y13"/>
    <mergeCell ref="D5:AI5"/>
    <mergeCell ref="G9:AI9"/>
    <mergeCell ref="E7:Q7"/>
    <mergeCell ref="E8:Q8"/>
    <mergeCell ref="R7:R8"/>
    <mergeCell ref="S7:W8"/>
    <mergeCell ref="X7:AI8"/>
    <mergeCell ref="C74:AI78"/>
    <mergeCell ref="A74:B74"/>
    <mergeCell ref="C70:AI70"/>
    <mergeCell ref="A66:B66"/>
    <mergeCell ref="C66:AI68"/>
    <mergeCell ref="C71:AI71"/>
    <mergeCell ref="C72:AI72"/>
    <mergeCell ref="C73:AI73"/>
    <mergeCell ref="C69:AI69"/>
    <mergeCell ref="AE45:AI45"/>
    <mergeCell ref="B40:E40"/>
    <mergeCell ref="F40:N40"/>
    <mergeCell ref="Y40:AD40"/>
    <mergeCell ref="AE40:AI40"/>
    <mergeCell ref="P40:X40"/>
    <mergeCell ref="Y45:AD45"/>
    <mergeCell ref="C57:AI58"/>
    <mergeCell ref="A64:B64"/>
    <mergeCell ref="B20:E21"/>
    <mergeCell ref="F22:X22"/>
    <mergeCell ref="V25:AI25"/>
    <mergeCell ref="F30:AI31"/>
    <mergeCell ref="F25:L25"/>
    <mergeCell ref="F29:H29"/>
    <mergeCell ref="M25:N25"/>
    <mergeCell ref="F27:G27"/>
    <mergeCell ref="B30:E31"/>
    <mergeCell ref="B29:E29"/>
    <mergeCell ref="F23:N23"/>
    <mergeCell ref="P23:X23"/>
    <mergeCell ref="AE23:AI23"/>
    <mergeCell ref="B26:E26"/>
    <mergeCell ref="B23:E23"/>
    <mergeCell ref="F26:N26"/>
    <mergeCell ref="P26:X26"/>
    <mergeCell ref="F49:X49"/>
    <mergeCell ref="Y49:AB49"/>
    <mergeCell ref="AC49:AH49"/>
    <mergeCell ref="B50:E50"/>
    <mergeCell ref="P50:X50"/>
    <mergeCell ref="Y50:AD50"/>
    <mergeCell ref="AE50:AI50"/>
    <mergeCell ref="P43:AI43"/>
    <mergeCell ref="F44:X44"/>
    <mergeCell ref="Y44:AB44"/>
    <mergeCell ref="AC44:AH44"/>
    <mergeCell ref="P45:X45"/>
    <mergeCell ref="B45:E45"/>
    <mergeCell ref="F45:N45"/>
    <mergeCell ref="G43:K43"/>
    <mergeCell ref="G48:K48"/>
    <mergeCell ref="K10:AI10"/>
    <mergeCell ref="Q15:Y15"/>
    <mergeCell ref="R12:AA12"/>
    <mergeCell ref="L13:P13"/>
    <mergeCell ref="L15:P15"/>
    <mergeCell ref="Y33:AD33"/>
    <mergeCell ref="AE33:AI33"/>
    <mergeCell ref="J35:K35"/>
    <mergeCell ref="Y32:AB32"/>
    <mergeCell ref="F32:X32"/>
    <mergeCell ref="AC32:AH32"/>
    <mergeCell ref="G53:K53"/>
    <mergeCell ref="C64:AI65"/>
    <mergeCell ref="AE55:AI55"/>
    <mergeCell ref="F55:N55"/>
    <mergeCell ref="P55:X55"/>
    <mergeCell ref="Y55:AD55"/>
    <mergeCell ref="F50:N50"/>
    <mergeCell ref="C59:AI62"/>
    <mergeCell ref="L53:O53"/>
    <mergeCell ref="P53:AI53"/>
    <mergeCell ref="F54:X54"/>
    <mergeCell ref="Y54:AB54"/>
    <mergeCell ref="AC54:AH54"/>
    <mergeCell ref="B55:E55"/>
    <mergeCell ref="A57:B57"/>
    <mergeCell ref="A59:B59"/>
    <mergeCell ref="A51:A55"/>
    <mergeCell ref="B51:E52"/>
    <mergeCell ref="F51:AI52"/>
    <mergeCell ref="A46:A50"/>
    <mergeCell ref="B46:E47"/>
    <mergeCell ref="F46:AI47"/>
    <mergeCell ref="L48:O48"/>
    <mergeCell ref="P48:AI48"/>
  </mergeCells>
  <phoneticPr fontId="2"/>
  <conditionalFormatting sqref="I19:AI19 B20:AI23">
    <cfRule type="expression" dxfId="11" priority="8" stopIfTrue="1">
      <formula>$F$19=$Q$84</formula>
    </cfRule>
  </conditionalFormatting>
  <conditionalFormatting sqref="A36:E37 A40:E40 Y40:AI40 A39:AI39 A38:F38 L38:AI38">
    <cfRule type="expression" dxfId="10" priority="9" stopIfTrue="1">
      <formula>$AJ$82=1</formula>
    </cfRule>
  </conditionalFormatting>
  <conditionalFormatting sqref="I29:AI29 B30:AI33">
    <cfRule type="expression" dxfId="9" priority="11" stopIfTrue="1">
      <formula>$F$29=$K$84</formula>
    </cfRule>
  </conditionalFormatting>
  <conditionalFormatting sqref="N2:P2">
    <cfRule type="expression" dxfId="8" priority="5" stopIfTrue="1">
      <formula>$N$2=""</formula>
    </cfRule>
  </conditionalFormatting>
  <conditionalFormatting sqref="G38">
    <cfRule type="expression" dxfId="7" priority="4" stopIfTrue="1">
      <formula>$AJ$82=1</formula>
    </cfRule>
  </conditionalFormatting>
  <conditionalFormatting sqref="A41:AI42 A46:AI47 A51:AI52 A45:E45 A50:E50 A55:E55 Y45:AI45 Y50:AI50 Y55:AI55 A44:AI44 A49:AI49 A54:AI54 A43:F43 A48:F48 A53:F53 L43:AI43 L48:AI48 L53:AI53">
    <cfRule type="expression" dxfId="6" priority="3" stopIfTrue="1">
      <formula>$AJ$82=1</formula>
    </cfRule>
  </conditionalFormatting>
  <conditionalFormatting sqref="G43 G48 G53">
    <cfRule type="expression" dxfId="5" priority="2" stopIfTrue="1">
      <formula>$AJ$82=1</formula>
    </cfRule>
  </conditionalFormatting>
  <conditionalFormatting sqref="F36:AI37">
    <cfRule type="expression" dxfId="4" priority="1" stopIfTrue="1">
      <formula>$AJ$82=1</formula>
    </cfRule>
  </conditionalFormatting>
  <dataValidations count="6">
    <dataValidation type="list" allowBlank="1" showInputMessage="1" showErrorMessage="1" sqref="M25:N25" xr:uid="{00000000-0002-0000-0300-000000000000}">
      <formula1>$T$82:$T$84</formula1>
    </dataValidation>
    <dataValidation type="list" allowBlank="1" showInputMessage="1" showErrorMessage="1" sqref="F19:G19" xr:uid="{00000000-0002-0000-0300-000001000000}">
      <formula1>$Q$82:$Q$85</formula1>
    </dataValidation>
    <dataValidation type="list" allowBlank="1" showInputMessage="1" showErrorMessage="1" sqref="J35:K35" xr:uid="{00000000-0002-0000-0300-000002000000}">
      <formula1>$AH$82:$AH$103</formula1>
    </dataValidation>
    <dataValidation type="list" allowBlank="1" showInputMessage="1" showErrorMessage="1" sqref="F29:H29" xr:uid="{00000000-0002-0000-0300-000003000000}">
      <formula1>$K$82:$K$85</formula1>
    </dataValidation>
    <dataValidation type="list" allowBlank="1" showInputMessage="1" showErrorMessage="1" sqref="V25:AI25" xr:uid="{00000000-0002-0000-0300-000004000000}">
      <formula1>$AM$82:$AM$100</formula1>
    </dataValidation>
    <dataValidation type="list" allowBlank="1" showInputMessage="1" showErrorMessage="1" sqref="G38:K38 G43:K43 G48:K48 G53:K53" xr:uid="{00000000-0002-0000-0300-000005000000}">
      <formula1>$AE$82:$AE$85</formula1>
    </dataValidation>
  </dataValidations>
  <pageMargins left="0.78740157480314965" right="0.59055118110236227" top="0.59055118110236227" bottom="0" header="0.51181102362204722" footer="0"/>
  <pageSetup paperSize="9" orientation="portrait" r:id="rId1"/>
  <headerFooter alignWithMargins="0"/>
  <rowBreaks count="1" manualBreakCount="1">
    <brk id="55"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sheetPr>
  <dimension ref="A1:AW77"/>
  <sheetViews>
    <sheetView view="pageBreakPreview" zoomScaleNormal="100" zoomScaleSheetLayoutView="100" workbookViewId="0">
      <selection activeCell="BW32" sqref="BW32"/>
    </sheetView>
  </sheetViews>
  <sheetFormatPr defaultColWidth="2.25" defaultRowHeight="13.5"/>
  <cols>
    <col min="1" max="41" width="2.25" customWidth="1"/>
    <col min="42" max="67" width="2.5" customWidth="1"/>
  </cols>
  <sheetData>
    <row r="1" spans="1:41">
      <c r="A1" s="12" t="s">
        <v>292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79" t="s">
        <v>360</v>
      </c>
      <c r="AO1" s="5"/>
    </row>
    <row r="2" spans="1:41">
      <c r="A2" s="706" t="s">
        <v>38</v>
      </c>
      <c r="B2" s="706"/>
      <c r="C2" s="706"/>
      <c r="D2" s="706"/>
      <c r="E2" s="706"/>
      <c r="F2" s="706"/>
      <c r="G2" s="706"/>
      <c r="H2" s="706"/>
      <c r="I2" s="706"/>
      <c r="J2" s="706"/>
      <c r="K2" s="706"/>
      <c r="L2" s="706"/>
      <c r="M2" s="706"/>
      <c r="N2" s="706"/>
      <c r="O2" s="706"/>
      <c r="P2" s="706"/>
      <c r="Q2" s="706"/>
      <c r="R2" s="706"/>
      <c r="S2" s="706"/>
      <c r="T2" s="706"/>
      <c r="U2" s="706"/>
      <c r="V2" s="706"/>
      <c r="W2" s="706"/>
      <c r="X2" s="706"/>
      <c r="Y2" s="706"/>
      <c r="Z2" s="706"/>
      <c r="AA2" s="706"/>
      <c r="AB2" s="706"/>
      <c r="AC2" s="706"/>
      <c r="AD2" s="706"/>
      <c r="AE2" s="706"/>
      <c r="AF2" s="706"/>
      <c r="AG2" s="706"/>
      <c r="AH2" s="706"/>
      <c r="AI2" s="706"/>
      <c r="AJ2" s="706"/>
      <c r="AK2" s="706"/>
      <c r="AL2" s="706"/>
      <c r="AM2" s="706"/>
      <c r="AN2" s="706"/>
      <c r="AO2" s="5"/>
    </row>
    <row r="3" spans="1:41">
      <c r="A3" s="706"/>
      <c r="B3" s="706"/>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I3" s="706"/>
      <c r="AJ3" s="706"/>
      <c r="AK3" s="706"/>
      <c r="AL3" s="706"/>
      <c r="AM3" s="706"/>
      <c r="AN3" s="706"/>
      <c r="AO3" s="5"/>
    </row>
    <row r="4" spans="1:41" ht="13.5" customHeight="1">
      <c r="A4" s="664" t="s">
        <v>48</v>
      </c>
      <c r="B4" s="664"/>
      <c r="C4" s="664"/>
      <c r="D4" s="699" t="str">
        <f>+様式１号表紙!AA16</f>
        <v>令和８年度［第３８-Ｋ１５０５-２１号］栃山川水系河川調査に伴う設計業務委託（河川整備計画変更）</v>
      </c>
      <c r="E4" s="699"/>
      <c r="F4" s="699"/>
      <c r="G4" s="699"/>
      <c r="H4" s="699"/>
      <c r="I4" s="699"/>
      <c r="J4" s="699"/>
      <c r="K4" s="699"/>
      <c r="L4" s="699"/>
      <c r="M4" s="699"/>
      <c r="N4" s="699"/>
      <c r="O4" s="699"/>
      <c r="P4" s="699"/>
      <c r="Q4" s="699"/>
      <c r="R4" s="699"/>
      <c r="S4" s="699"/>
      <c r="T4" s="699"/>
      <c r="U4" s="699"/>
      <c r="V4" s="699"/>
      <c r="W4" s="699"/>
      <c r="X4" s="699"/>
      <c r="Y4" s="699"/>
      <c r="Z4" s="699"/>
      <c r="AA4" s="699"/>
      <c r="AB4" s="699"/>
      <c r="AC4" s="699"/>
      <c r="AD4" s="699"/>
      <c r="AE4" s="699"/>
      <c r="AF4" s="699"/>
      <c r="AG4" s="699"/>
      <c r="AH4" s="699"/>
      <c r="AI4" s="699"/>
      <c r="AJ4" s="699"/>
      <c r="AK4" s="699"/>
      <c r="AL4" s="699"/>
      <c r="AM4" s="699"/>
      <c r="AN4" s="699"/>
      <c r="AO4" s="5"/>
    </row>
    <row r="5" spans="1:41">
      <c r="A5" s="664"/>
      <c r="B5" s="664"/>
      <c r="C5" s="664"/>
      <c r="D5" s="699"/>
      <c r="E5" s="699"/>
      <c r="F5" s="699"/>
      <c r="G5" s="699"/>
      <c r="H5" s="699"/>
      <c r="I5" s="699"/>
      <c r="J5" s="699"/>
      <c r="K5" s="699"/>
      <c r="L5" s="699"/>
      <c r="M5" s="699"/>
      <c r="N5" s="699"/>
      <c r="O5" s="699"/>
      <c r="P5" s="699"/>
      <c r="Q5" s="699"/>
      <c r="R5" s="699"/>
      <c r="S5" s="699"/>
      <c r="T5" s="699"/>
      <c r="U5" s="699"/>
      <c r="V5" s="699"/>
      <c r="W5" s="699"/>
      <c r="X5" s="699"/>
      <c r="Y5" s="699"/>
      <c r="Z5" s="699"/>
      <c r="AA5" s="699"/>
      <c r="AB5" s="699"/>
      <c r="AC5" s="699"/>
      <c r="AD5" s="699"/>
      <c r="AE5" s="699"/>
      <c r="AF5" s="699"/>
      <c r="AG5" s="699"/>
      <c r="AH5" s="699"/>
      <c r="AI5" s="699"/>
      <c r="AJ5" s="699"/>
      <c r="AK5" s="699"/>
      <c r="AL5" s="699"/>
      <c r="AM5" s="699"/>
      <c r="AN5" s="699"/>
      <c r="AO5" s="12"/>
    </row>
    <row r="6" spans="1:41">
      <c r="A6" s="707" t="s">
        <v>35</v>
      </c>
      <c r="B6" s="707"/>
      <c r="C6" s="707"/>
      <c r="D6" s="708" t="str">
        <f>様式１号表紙!AR11</f>
        <v>○○○コンサルタント株式会社</v>
      </c>
      <c r="E6" s="708"/>
      <c r="F6" s="708"/>
      <c r="G6" s="708"/>
      <c r="H6" s="708"/>
      <c r="I6" s="708"/>
      <c r="J6" s="708"/>
      <c r="K6" s="708"/>
      <c r="L6" s="708"/>
      <c r="M6" s="708"/>
      <c r="N6" s="708"/>
      <c r="O6" s="708"/>
      <c r="P6" s="708"/>
      <c r="Q6" s="708"/>
      <c r="R6" s="708"/>
      <c r="S6" s="708"/>
      <c r="T6" s="708"/>
      <c r="U6" s="708"/>
      <c r="V6" s="708"/>
      <c r="W6" s="708"/>
      <c r="X6" s="708"/>
      <c r="Y6" s="708"/>
      <c r="Z6" s="708"/>
      <c r="AA6" s="708"/>
      <c r="AB6" s="708"/>
      <c r="AC6" s="708"/>
      <c r="AD6" s="708"/>
      <c r="AE6" s="708"/>
      <c r="AF6" s="708"/>
      <c r="AG6" s="708"/>
      <c r="AH6" s="708"/>
      <c r="AI6" s="708"/>
      <c r="AJ6" s="708"/>
      <c r="AK6" s="708"/>
      <c r="AL6" s="708"/>
      <c r="AM6" s="708"/>
      <c r="AN6" s="708"/>
      <c r="AO6" s="12"/>
    </row>
    <row r="7" spans="1:41" ht="14.25" thickBot="1">
      <c r="A7" s="12"/>
      <c r="B7" s="12"/>
      <c r="C7" s="12"/>
      <c r="D7" s="12"/>
      <c r="E7" s="12"/>
      <c r="F7" s="12"/>
      <c r="G7" s="12"/>
      <c r="H7" s="12"/>
      <c r="I7" s="12"/>
      <c r="J7" s="12"/>
      <c r="K7" s="12"/>
      <c r="L7" s="12"/>
      <c r="M7" s="12"/>
      <c r="N7" s="12"/>
      <c r="O7" s="12"/>
      <c r="P7" s="12"/>
      <c r="Q7" s="12"/>
      <c r="R7" s="12"/>
      <c r="S7" s="12"/>
      <c r="T7" s="12"/>
      <c r="U7" s="12"/>
      <c r="V7" s="27"/>
      <c r="W7" s="12"/>
      <c r="X7" s="12"/>
      <c r="Y7" s="27"/>
      <c r="Z7" s="27"/>
      <c r="AA7" s="27"/>
      <c r="AB7" s="27"/>
      <c r="AC7" s="27"/>
      <c r="AD7" s="27"/>
      <c r="AE7" s="27"/>
      <c r="AF7" s="27"/>
      <c r="AG7" s="27"/>
      <c r="AH7" s="27"/>
      <c r="AI7" s="27"/>
      <c r="AJ7" s="27"/>
      <c r="AK7" s="27"/>
      <c r="AL7" s="27"/>
      <c r="AM7" s="27"/>
      <c r="AN7" s="12"/>
      <c r="AO7" s="12"/>
    </row>
    <row r="8" spans="1:41" ht="13.5" customHeight="1">
      <c r="A8" s="745" t="s">
        <v>206</v>
      </c>
      <c r="B8" s="746"/>
      <c r="C8" s="746"/>
      <c r="D8" s="746"/>
      <c r="E8" s="746"/>
      <c r="F8" s="746"/>
      <c r="G8" s="746"/>
      <c r="H8" s="746"/>
      <c r="I8" s="746"/>
      <c r="J8" s="746"/>
      <c r="K8" s="747"/>
      <c r="L8" s="748" t="s">
        <v>323</v>
      </c>
      <c r="M8" s="749"/>
      <c r="N8" s="749"/>
      <c r="O8" s="749"/>
      <c r="P8" s="749"/>
      <c r="Q8" s="749"/>
      <c r="R8" s="749"/>
      <c r="S8" s="749"/>
      <c r="T8" s="749"/>
      <c r="U8" s="750"/>
      <c r="V8" s="750"/>
      <c r="W8" s="750"/>
      <c r="X8" s="750"/>
      <c r="Y8" s="750"/>
      <c r="Z8" s="750"/>
      <c r="AA8" s="750"/>
      <c r="AB8" s="750"/>
      <c r="AC8" s="750"/>
      <c r="AD8" s="750"/>
      <c r="AE8" s="750"/>
      <c r="AF8" s="750"/>
      <c r="AG8" s="750"/>
      <c r="AH8" s="750"/>
      <c r="AI8" s="750"/>
      <c r="AJ8" s="750"/>
      <c r="AK8" s="750"/>
      <c r="AL8" s="750"/>
      <c r="AM8" s="750"/>
      <c r="AN8" s="751"/>
      <c r="AO8" s="12"/>
    </row>
    <row r="9" spans="1:41" ht="13.5" customHeight="1">
      <c r="A9" s="709"/>
      <c r="B9" s="710"/>
      <c r="C9" s="710"/>
      <c r="D9" s="710"/>
      <c r="E9" s="710"/>
      <c r="F9" s="710"/>
      <c r="G9" s="710"/>
      <c r="H9" s="710"/>
      <c r="I9" s="710"/>
      <c r="J9" s="710"/>
      <c r="K9" s="711"/>
      <c r="L9" s="712"/>
      <c r="M9" s="713"/>
      <c r="N9" s="713"/>
      <c r="O9" s="713"/>
      <c r="P9" s="713"/>
      <c r="Q9" s="713"/>
      <c r="R9" s="713"/>
      <c r="S9" s="713"/>
      <c r="T9" s="713"/>
      <c r="U9" s="714"/>
      <c r="V9" s="714"/>
      <c r="W9" s="714"/>
      <c r="X9" s="714"/>
      <c r="Y9" s="714"/>
      <c r="Z9" s="714"/>
      <c r="AA9" s="714"/>
      <c r="AB9" s="714"/>
      <c r="AC9" s="714"/>
      <c r="AD9" s="714"/>
      <c r="AE9" s="714"/>
      <c r="AF9" s="714"/>
      <c r="AG9" s="714"/>
      <c r="AH9" s="714"/>
      <c r="AI9" s="714"/>
      <c r="AJ9" s="714"/>
      <c r="AK9" s="714"/>
      <c r="AL9" s="714"/>
      <c r="AM9" s="714"/>
      <c r="AN9" s="715"/>
      <c r="AO9" s="12"/>
    </row>
    <row r="10" spans="1:41">
      <c r="A10" s="709"/>
      <c r="B10" s="710"/>
      <c r="C10" s="710"/>
      <c r="D10" s="710"/>
      <c r="E10" s="710"/>
      <c r="F10" s="710"/>
      <c r="G10" s="710"/>
      <c r="H10" s="710"/>
      <c r="I10" s="710"/>
      <c r="J10" s="710"/>
      <c r="K10" s="711"/>
      <c r="L10" s="716"/>
      <c r="M10" s="714"/>
      <c r="N10" s="714"/>
      <c r="O10" s="714"/>
      <c r="P10" s="714"/>
      <c r="Q10" s="714"/>
      <c r="R10" s="714"/>
      <c r="S10" s="714"/>
      <c r="T10" s="714"/>
      <c r="U10" s="714"/>
      <c r="V10" s="714"/>
      <c r="W10" s="714"/>
      <c r="X10" s="714"/>
      <c r="Y10" s="714"/>
      <c r="Z10" s="714"/>
      <c r="AA10" s="714"/>
      <c r="AB10" s="714"/>
      <c r="AC10" s="714"/>
      <c r="AD10" s="714"/>
      <c r="AE10" s="714"/>
      <c r="AF10" s="714"/>
      <c r="AG10" s="714"/>
      <c r="AH10" s="714"/>
      <c r="AI10" s="714"/>
      <c r="AJ10" s="714"/>
      <c r="AK10" s="714"/>
      <c r="AL10" s="714"/>
      <c r="AM10" s="714"/>
      <c r="AN10" s="715"/>
      <c r="AO10" s="12"/>
    </row>
    <row r="11" spans="1:41">
      <c r="A11" s="709"/>
      <c r="B11" s="710"/>
      <c r="C11" s="710"/>
      <c r="D11" s="710"/>
      <c r="E11" s="710"/>
      <c r="F11" s="710"/>
      <c r="G11" s="710"/>
      <c r="H11" s="710"/>
      <c r="I11" s="710"/>
      <c r="J11" s="710"/>
      <c r="K11" s="711"/>
      <c r="L11" s="716"/>
      <c r="M11" s="714"/>
      <c r="N11" s="714"/>
      <c r="O11" s="714"/>
      <c r="P11" s="714"/>
      <c r="Q11" s="714"/>
      <c r="R11" s="714"/>
      <c r="S11" s="714"/>
      <c r="T11" s="714"/>
      <c r="U11" s="714"/>
      <c r="V11" s="714"/>
      <c r="W11" s="714"/>
      <c r="X11" s="714"/>
      <c r="Y11" s="714"/>
      <c r="Z11" s="714"/>
      <c r="AA11" s="714"/>
      <c r="AB11" s="714"/>
      <c r="AC11" s="714"/>
      <c r="AD11" s="714"/>
      <c r="AE11" s="714"/>
      <c r="AF11" s="714"/>
      <c r="AG11" s="714"/>
      <c r="AH11" s="714"/>
      <c r="AI11" s="714"/>
      <c r="AJ11" s="714"/>
      <c r="AK11" s="714"/>
      <c r="AL11" s="714"/>
      <c r="AM11" s="714"/>
      <c r="AN11" s="715"/>
      <c r="AO11" s="12"/>
    </row>
    <row r="12" spans="1:41">
      <c r="A12" s="709" t="s">
        <v>345</v>
      </c>
      <c r="B12" s="710"/>
      <c r="C12" s="710"/>
      <c r="D12" s="710"/>
      <c r="E12" s="710"/>
      <c r="F12" s="710"/>
      <c r="G12" s="710"/>
      <c r="H12" s="710"/>
      <c r="I12" s="710"/>
      <c r="J12" s="710"/>
      <c r="K12" s="711"/>
      <c r="L12" s="712" t="s">
        <v>323</v>
      </c>
      <c r="M12" s="713"/>
      <c r="N12" s="713"/>
      <c r="O12" s="713"/>
      <c r="P12" s="713"/>
      <c r="Q12" s="713"/>
      <c r="R12" s="713"/>
      <c r="S12" s="713"/>
      <c r="T12" s="713"/>
      <c r="U12" s="714"/>
      <c r="V12" s="714"/>
      <c r="W12" s="714"/>
      <c r="X12" s="714"/>
      <c r="Y12" s="714"/>
      <c r="Z12" s="714"/>
      <c r="AA12" s="714"/>
      <c r="AB12" s="714"/>
      <c r="AC12" s="714"/>
      <c r="AD12" s="714"/>
      <c r="AE12" s="714"/>
      <c r="AF12" s="714"/>
      <c r="AG12" s="714"/>
      <c r="AH12" s="714"/>
      <c r="AI12" s="714"/>
      <c r="AJ12" s="714"/>
      <c r="AK12" s="714"/>
      <c r="AL12" s="714"/>
      <c r="AM12" s="714"/>
      <c r="AN12" s="715"/>
      <c r="AO12" s="12"/>
    </row>
    <row r="13" spans="1:41">
      <c r="A13" s="709"/>
      <c r="B13" s="710"/>
      <c r="C13" s="710"/>
      <c r="D13" s="710"/>
      <c r="E13" s="710"/>
      <c r="F13" s="710"/>
      <c r="G13" s="710"/>
      <c r="H13" s="710"/>
      <c r="I13" s="710"/>
      <c r="J13" s="710"/>
      <c r="K13" s="711"/>
      <c r="L13" s="712"/>
      <c r="M13" s="713"/>
      <c r="N13" s="713"/>
      <c r="O13" s="713"/>
      <c r="P13" s="713"/>
      <c r="Q13" s="713"/>
      <c r="R13" s="713"/>
      <c r="S13" s="713"/>
      <c r="T13" s="713"/>
      <c r="U13" s="714"/>
      <c r="V13" s="714"/>
      <c r="W13" s="714"/>
      <c r="X13" s="714"/>
      <c r="Y13" s="714"/>
      <c r="Z13" s="714"/>
      <c r="AA13" s="714"/>
      <c r="AB13" s="714"/>
      <c r="AC13" s="714"/>
      <c r="AD13" s="714"/>
      <c r="AE13" s="714"/>
      <c r="AF13" s="714"/>
      <c r="AG13" s="714"/>
      <c r="AH13" s="714"/>
      <c r="AI13" s="714"/>
      <c r="AJ13" s="714"/>
      <c r="AK13" s="714"/>
      <c r="AL13" s="714"/>
      <c r="AM13" s="714"/>
      <c r="AN13" s="715"/>
      <c r="AO13" s="12"/>
    </row>
    <row r="14" spans="1:41">
      <c r="A14" s="709"/>
      <c r="B14" s="710"/>
      <c r="C14" s="710"/>
      <c r="D14" s="710"/>
      <c r="E14" s="710"/>
      <c r="F14" s="710"/>
      <c r="G14" s="710"/>
      <c r="H14" s="710"/>
      <c r="I14" s="710"/>
      <c r="J14" s="710"/>
      <c r="K14" s="711"/>
      <c r="L14" s="716"/>
      <c r="M14" s="714"/>
      <c r="N14" s="714"/>
      <c r="O14" s="714"/>
      <c r="P14" s="714"/>
      <c r="Q14" s="714"/>
      <c r="R14" s="714"/>
      <c r="S14" s="714"/>
      <c r="T14" s="714"/>
      <c r="U14" s="714"/>
      <c r="V14" s="714"/>
      <c r="W14" s="714"/>
      <c r="X14" s="714"/>
      <c r="Y14" s="714"/>
      <c r="Z14" s="714"/>
      <c r="AA14" s="714"/>
      <c r="AB14" s="714"/>
      <c r="AC14" s="714"/>
      <c r="AD14" s="714"/>
      <c r="AE14" s="714"/>
      <c r="AF14" s="714"/>
      <c r="AG14" s="714"/>
      <c r="AH14" s="714"/>
      <c r="AI14" s="714"/>
      <c r="AJ14" s="714"/>
      <c r="AK14" s="714"/>
      <c r="AL14" s="714"/>
      <c r="AM14" s="714"/>
      <c r="AN14" s="715"/>
      <c r="AO14" s="12"/>
    </row>
    <row r="15" spans="1:41">
      <c r="A15" s="709"/>
      <c r="B15" s="710"/>
      <c r="C15" s="710"/>
      <c r="D15" s="710"/>
      <c r="E15" s="710"/>
      <c r="F15" s="710"/>
      <c r="G15" s="710"/>
      <c r="H15" s="710"/>
      <c r="I15" s="710"/>
      <c r="J15" s="710"/>
      <c r="K15" s="711"/>
      <c r="L15" s="716"/>
      <c r="M15" s="714"/>
      <c r="N15" s="714"/>
      <c r="O15" s="714"/>
      <c r="P15" s="714"/>
      <c r="Q15" s="714"/>
      <c r="R15" s="714"/>
      <c r="S15" s="714"/>
      <c r="T15" s="714"/>
      <c r="U15" s="714"/>
      <c r="V15" s="714"/>
      <c r="W15" s="714"/>
      <c r="X15" s="714"/>
      <c r="Y15" s="714"/>
      <c r="Z15" s="714"/>
      <c r="AA15" s="714"/>
      <c r="AB15" s="714"/>
      <c r="AC15" s="714"/>
      <c r="AD15" s="714"/>
      <c r="AE15" s="714"/>
      <c r="AF15" s="714"/>
      <c r="AG15" s="714"/>
      <c r="AH15" s="714"/>
      <c r="AI15" s="714"/>
      <c r="AJ15" s="714"/>
      <c r="AK15" s="714"/>
      <c r="AL15" s="714"/>
      <c r="AM15" s="714"/>
      <c r="AN15" s="715"/>
      <c r="AO15" s="12"/>
    </row>
    <row r="16" spans="1:41" ht="13.5" customHeight="1">
      <c r="A16" s="709" t="s">
        <v>39</v>
      </c>
      <c r="B16" s="710"/>
      <c r="C16" s="710"/>
      <c r="D16" s="710"/>
      <c r="E16" s="710"/>
      <c r="F16" s="710"/>
      <c r="G16" s="710"/>
      <c r="H16" s="710"/>
      <c r="I16" s="710"/>
      <c r="J16" s="710"/>
      <c r="K16" s="711"/>
      <c r="L16" s="712" t="s">
        <v>324</v>
      </c>
      <c r="M16" s="713"/>
      <c r="N16" s="713"/>
      <c r="O16" s="713"/>
      <c r="P16" s="713"/>
      <c r="Q16" s="713"/>
      <c r="R16" s="713"/>
      <c r="S16" s="713"/>
      <c r="T16" s="713"/>
      <c r="U16" s="714"/>
      <c r="V16" s="714"/>
      <c r="W16" s="714"/>
      <c r="X16" s="714"/>
      <c r="Y16" s="714"/>
      <c r="Z16" s="714"/>
      <c r="AA16" s="714"/>
      <c r="AB16" s="714"/>
      <c r="AC16" s="714"/>
      <c r="AD16" s="714"/>
      <c r="AE16" s="714"/>
      <c r="AF16" s="714"/>
      <c r="AG16" s="714"/>
      <c r="AH16" s="714"/>
      <c r="AI16" s="714"/>
      <c r="AJ16" s="714"/>
      <c r="AK16" s="714"/>
      <c r="AL16" s="714"/>
      <c r="AM16" s="714"/>
      <c r="AN16" s="715"/>
      <c r="AO16" s="12"/>
    </row>
    <row r="17" spans="1:49" ht="13.5" customHeight="1">
      <c r="A17" s="709"/>
      <c r="B17" s="710"/>
      <c r="C17" s="710"/>
      <c r="D17" s="710"/>
      <c r="E17" s="710"/>
      <c r="F17" s="710"/>
      <c r="G17" s="710"/>
      <c r="H17" s="710"/>
      <c r="I17" s="710"/>
      <c r="J17" s="710"/>
      <c r="K17" s="711"/>
      <c r="L17" s="712"/>
      <c r="M17" s="713"/>
      <c r="N17" s="713"/>
      <c r="O17" s="713"/>
      <c r="P17" s="713"/>
      <c r="Q17" s="713"/>
      <c r="R17" s="713"/>
      <c r="S17" s="713"/>
      <c r="T17" s="713"/>
      <c r="U17" s="714"/>
      <c r="V17" s="714"/>
      <c r="W17" s="714"/>
      <c r="X17" s="714"/>
      <c r="Y17" s="714"/>
      <c r="Z17" s="714"/>
      <c r="AA17" s="714"/>
      <c r="AB17" s="714"/>
      <c r="AC17" s="714"/>
      <c r="AD17" s="714"/>
      <c r="AE17" s="714"/>
      <c r="AF17" s="714"/>
      <c r="AG17" s="714"/>
      <c r="AH17" s="714"/>
      <c r="AI17" s="714"/>
      <c r="AJ17" s="714"/>
      <c r="AK17" s="714"/>
      <c r="AL17" s="714"/>
      <c r="AM17" s="714"/>
      <c r="AN17" s="715"/>
      <c r="AO17" s="12"/>
    </row>
    <row r="18" spans="1:49">
      <c r="A18" s="709"/>
      <c r="B18" s="710"/>
      <c r="C18" s="710"/>
      <c r="D18" s="710"/>
      <c r="E18" s="710"/>
      <c r="F18" s="710"/>
      <c r="G18" s="710"/>
      <c r="H18" s="710"/>
      <c r="I18" s="710"/>
      <c r="J18" s="710"/>
      <c r="K18" s="711"/>
      <c r="L18" s="716"/>
      <c r="M18" s="714"/>
      <c r="N18" s="714"/>
      <c r="O18" s="714"/>
      <c r="P18" s="714"/>
      <c r="Q18" s="714"/>
      <c r="R18" s="714"/>
      <c r="S18" s="714"/>
      <c r="T18" s="714"/>
      <c r="U18" s="714"/>
      <c r="V18" s="714"/>
      <c r="W18" s="714"/>
      <c r="X18" s="714"/>
      <c r="Y18" s="714"/>
      <c r="Z18" s="714"/>
      <c r="AA18" s="714"/>
      <c r="AB18" s="714"/>
      <c r="AC18" s="714"/>
      <c r="AD18" s="714"/>
      <c r="AE18" s="714"/>
      <c r="AF18" s="714"/>
      <c r="AG18" s="714"/>
      <c r="AH18" s="714"/>
      <c r="AI18" s="714"/>
      <c r="AJ18" s="714"/>
      <c r="AK18" s="714"/>
      <c r="AL18" s="714"/>
      <c r="AM18" s="714"/>
      <c r="AN18" s="715"/>
      <c r="AO18" s="12"/>
    </row>
    <row r="19" spans="1:49">
      <c r="A19" s="709"/>
      <c r="B19" s="710"/>
      <c r="C19" s="710"/>
      <c r="D19" s="710"/>
      <c r="E19" s="710"/>
      <c r="F19" s="710"/>
      <c r="G19" s="710"/>
      <c r="H19" s="710"/>
      <c r="I19" s="710"/>
      <c r="J19" s="710"/>
      <c r="K19" s="711"/>
      <c r="L19" s="716"/>
      <c r="M19" s="714"/>
      <c r="N19" s="714"/>
      <c r="O19" s="714"/>
      <c r="P19" s="714"/>
      <c r="Q19" s="714"/>
      <c r="R19" s="714"/>
      <c r="S19" s="714"/>
      <c r="T19" s="714"/>
      <c r="U19" s="714"/>
      <c r="V19" s="714"/>
      <c r="W19" s="714"/>
      <c r="X19" s="714"/>
      <c r="Y19" s="714"/>
      <c r="Z19" s="714"/>
      <c r="AA19" s="714"/>
      <c r="AB19" s="714"/>
      <c r="AC19" s="714"/>
      <c r="AD19" s="714"/>
      <c r="AE19" s="714"/>
      <c r="AF19" s="714"/>
      <c r="AG19" s="714"/>
      <c r="AH19" s="714"/>
      <c r="AI19" s="714"/>
      <c r="AJ19" s="714"/>
      <c r="AK19" s="714"/>
      <c r="AL19" s="714"/>
      <c r="AM19" s="714"/>
      <c r="AN19" s="715"/>
      <c r="AO19" s="12"/>
    </row>
    <row r="20" spans="1:49" ht="13.5" customHeight="1">
      <c r="A20" s="730" t="s">
        <v>306</v>
      </c>
      <c r="B20" s="731"/>
      <c r="C20" s="731"/>
      <c r="D20" s="731"/>
      <c r="E20" s="731"/>
      <c r="F20" s="731"/>
      <c r="G20" s="731"/>
      <c r="H20" s="731"/>
      <c r="I20" s="731"/>
      <c r="J20" s="731"/>
      <c r="K20" s="732"/>
      <c r="L20" s="758" t="s">
        <v>307</v>
      </c>
      <c r="M20" s="664"/>
      <c r="N20" s="664"/>
      <c r="O20" s="664"/>
      <c r="P20" s="664"/>
      <c r="Q20" s="664"/>
      <c r="R20" s="664"/>
      <c r="S20" s="664"/>
      <c r="T20" s="664"/>
      <c r="U20" s="664"/>
      <c r="V20" s="664"/>
      <c r="W20" s="664"/>
      <c r="X20" s="664"/>
      <c r="Y20" s="664"/>
      <c r="Z20" s="664"/>
      <c r="AA20" s="664"/>
      <c r="AB20" s="664"/>
      <c r="AC20" s="664"/>
      <c r="AD20" s="767" t="str">
        <f>IF(様式２号評価点確認申請書!AL77='（×使用しない）様式５号企業の能力等'!L38,L38,IF(様式２号評価点確認申請書!AL77='（×使用しない）様式５号企業の能力等'!L39,L39,""))</f>
        <v>設定なし</v>
      </c>
      <c r="AE20" s="767"/>
      <c r="AF20" s="767"/>
      <c r="AG20" s="767"/>
      <c r="AN20" s="127"/>
      <c r="AO20" s="12"/>
    </row>
    <row r="21" spans="1:49">
      <c r="A21" s="733"/>
      <c r="B21" s="734"/>
      <c r="C21" s="734"/>
      <c r="D21" s="734"/>
      <c r="E21" s="734"/>
      <c r="F21" s="734"/>
      <c r="G21" s="734"/>
      <c r="H21" s="734"/>
      <c r="I21" s="734"/>
      <c r="J21" s="734"/>
      <c r="K21" s="735"/>
      <c r="L21" s="768" t="s">
        <v>308</v>
      </c>
      <c r="M21" s="652"/>
      <c r="N21" s="652"/>
      <c r="O21" s="652"/>
      <c r="P21" s="652"/>
      <c r="Q21" s="652"/>
      <c r="R21" s="652"/>
      <c r="S21" s="652"/>
      <c r="T21" s="652"/>
      <c r="U21" s="652"/>
      <c r="V21" s="131"/>
      <c r="W21" s="254"/>
      <c r="X21" s="254"/>
      <c r="Y21" s="254"/>
      <c r="Z21" s="201"/>
      <c r="AA21" s="769" t="s">
        <v>293</v>
      </c>
      <c r="AB21" s="769"/>
      <c r="AC21" s="769"/>
      <c r="AD21" s="769"/>
      <c r="AE21" s="769"/>
      <c r="AF21" s="769"/>
      <c r="AG21" s="769"/>
      <c r="AH21" s="769"/>
      <c r="AI21" s="769"/>
      <c r="AJ21" s="769"/>
      <c r="AK21" s="769"/>
      <c r="AL21" s="769"/>
      <c r="AM21" s="769"/>
      <c r="AN21" s="770"/>
      <c r="AO21" s="12"/>
    </row>
    <row r="22" spans="1:49">
      <c r="A22" s="733"/>
      <c r="B22" s="734"/>
      <c r="C22" s="734"/>
      <c r="D22" s="734"/>
      <c r="E22" s="734"/>
      <c r="F22" s="734"/>
      <c r="G22" s="734"/>
      <c r="H22" s="734"/>
      <c r="I22" s="734"/>
      <c r="J22" s="734"/>
      <c r="K22" s="735"/>
      <c r="L22" s="758" t="s">
        <v>294</v>
      </c>
      <c r="M22" s="664"/>
      <c r="N22" s="664"/>
      <c r="O22" s="664"/>
      <c r="P22" s="664"/>
      <c r="Q22" s="664"/>
      <c r="R22" s="664"/>
      <c r="S22" s="664"/>
      <c r="T22" s="664"/>
      <c r="U22" s="664"/>
      <c r="V22" s="199" t="s">
        <v>295</v>
      </c>
      <c r="W22" s="717"/>
      <c r="X22" s="717"/>
      <c r="Y22" s="717"/>
      <c r="Z22" s="199" t="s">
        <v>296</v>
      </c>
      <c r="AA22" s="771"/>
      <c r="AB22" s="771"/>
      <c r="AC22" s="771"/>
      <c r="AD22" s="771"/>
      <c r="AE22" s="771"/>
      <c r="AF22" s="771"/>
      <c r="AG22" s="771"/>
      <c r="AH22" s="771"/>
      <c r="AI22" s="771"/>
      <c r="AJ22" s="771"/>
      <c r="AK22" s="771"/>
      <c r="AL22" s="771"/>
      <c r="AM22" s="771"/>
      <c r="AN22" s="772"/>
      <c r="AO22" s="12"/>
    </row>
    <row r="23" spans="1:49">
      <c r="A23" s="733"/>
      <c r="B23" s="734"/>
      <c r="C23" s="734"/>
      <c r="D23" s="734"/>
      <c r="E23" s="734"/>
      <c r="F23" s="734"/>
      <c r="G23" s="734"/>
      <c r="H23" s="734"/>
      <c r="I23" s="734"/>
      <c r="J23" s="734"/>
      <c r="K23" s="735"/>
      <c r="L23" s="718"/>
      <c r="M23" s="675"/>
      <c r="N23" s="675"/>
      <c r="O23" s="675"/>
      <c r="P23" s="675"/>
      <c r="Q23" s="675"/>
      <c r="R23" s="675"/>
      <c r="S23" s="675"/>
      <c r="T23" s="675"/>
      <c r="U23" s="675"/>
      <c r="V23" s="200"/>
      <c r="W23" s="255"/>
      <c r="X23" s="255"/>
      <c r="Y23" s="255"/>
      <c r="Z23" s="200"/>
      <c r="AA23" s="773"/>
      <c r="AB23" s="773"/>
      <c r="AC23" s="773"/>
      <c r="AD23" s="773"/>
      <c r="AE23" s="773"/>
      <c r="AF23" s="773"/>
      <c r="AG23" s="773"/>
      <c r="AH23" s="773"/>
      <c r="AI23" s="773"/>
      <c r="AJ23" s="773"/>
      <c r="AK23" s="773"/>
      <c r="AL23" s="773"/>
      <c r="AM23" s="773"/>
      <c r="AN23" s="774"/>
      <c r="AO23" s="12"/>
    </row>
    <row r="24" spans="1:49">
      <c r="A24" s="733"/>
      <c r="B24" s="734"/>
      <c r="C24" s="734"/>
      <c r="D24" s="734"/>
      <c r="E24" s="734"/>
      <c r="F24" s="734"/>
      <c r="G24" s="734"/>
      <c r="H24" s="734"/>
      <c r="I24" s="734"/>
      <c r="J24" s="734"/>
      <c r="K24" s="735"/>
      <c r="L24" s="724" t="str">
        <f>IF(AD20="設定なし","",IF(W22="なし","該当なし",""))</f>
        <v/>
      </c>
      <c r="M24" s="725"/>
      <c r="N24" s="725"/>
      <c r="O24" s="725"/>
      <c r="P24" s="725"/>
      <c r="Q24" s="725"/>
      <c r="R24" s="725"/>
      <c r="S24" s="725"/>
      <c r="T24" s="725"/>
      <c r="U24" s="725"/>
      <c r="V24" s="725"/>
      <c r="W24" s="725"/>
      <c r="X24" s="725"/>
      <c r="Y24" s="725"/>
      <c r="Z24" s="725"/>
      <c r="AA24" s="725"/>
      <c r="AB24" s="725"/>
      <c r="AC24" s="725"/>
      <c r="AD24" s="725"/>
      <c r="AE24" s="725"/>
      <c r="AF24" s="725"/>
      <c r="AG24" s="725"/>
      <c r="AH24" s="725"/>
      <c r="AI24" s="725"/>
      <c r="AJ24" s="725"/>
      <c r="AK24" s="725"/>
      <c r="AL24" s="725"/>
      <c r="AM24" s="725"/>
      <c r="AN24" s="726"/>
      <c r="AO24" s="12"/>
    </row>
    <row r="25" spans="1:49">
      <c r="A25" s="736"/>
      <c r="B25" s="737"/>
      <c r="C25" s="737"/>
      <c r="D25" s="737"/>
      <c r="E25" s="737"/>
      <c r="F25" s="737"/>
      <c r="G25" s="737"/>
      <c r="H25" s="737"/>
      <c r="I25" s="737"/>
      <c r="J25" s="737"/>
      <c r="K25" s="738"/>
      <c r="L25" s="727"/>
      <c r="M25" s="728"/>
      <c r="N25" s="728"/>
      <c r="O25" s="728"/>
      <c r="P25" s="728"/>
      <c r="Q25" s="728"/>
      <c r="R25" s="728"/>
      <c r="S25" s="728"/>
      <c r="T25" s="728"/>
      <c r="U25" s="728"/>
      <c r="V25" s="728"/>
      <c r="W25" s="728"/>
      <c r="X25" s="728"/>
      <c r="Y25" s="728"/>
      <c r="Z25" s="728"/>
      <c r="AA25" s="728"/>
      <c r="AB25" s="728"/>
      <c r="AC25" s="728"/>
      <c r="AD25" s="728"/>
      <c r="AE25" s="728"/>
      <c r="AF25" s="728"/>
      <c r="AG25" s="728"/>
      <c r="AH25" s="728"/>
      <c r="AI25" s="728"/>
      <c r="AJ25" s="728"/>
      <c r="AK25" s="728"/>
      <c r="AL25" s="728"/>
      <c r="AM25" s="728"/>
      <c r="AN25" s="729"/>
      <c r="AO25" s="12"/>
    </row>
    <row r="26" spans="1:49" ht="13.5" customHeight="1">
      <c r="A26" s="719" t="s">
        <v>301</v>
      </c>
      <c r="B26" s="720"/>
      <c r="C26" s="720"/>
      <c r="D26" s="720"/>
      <c r="E26" s="720"/>
      <c r="F26" s="720"/>
      <c r="G26" s="720"/>
      <c r="H26" s="720"/>
      <c r="I26" s="720"/>
      <c r="J26" s="720"/>
      <c r="K26" s="721"/>
      <c r="L26" s="759" t="s">
        <v>324</v>
      </c>
      <c r="M26" s="760"/>
      <c r="N26" s="760"/>
      <c r="O26" s="760"/>
      <c r="P26" s="760"/>
      <c r="Q26" s="760"/>
      <c r="R26" s="760"/>
      <c r="S26" s="760"/>
      <c r="T26" s="760"/>
      <c r="U26" s="760"/>
      <c r="V26" s="765" t="s">
        <v>42</v>
      </c>
      <c r="W26" s="720"/>
      <c r="X26" s="720"/>
      <c r="Y26" s="720"/>
      <c r="Z26" s="720"/>
      <c r="AA26" s="720"/>
      <c r="AB26" s="720"/>
      <c r="AC26" s="720"/>
      <c r="AD26" s="721"/>
      <c r="AE26" s="759" t="s">
        <v>324</v>
      </c>
      <c r="AF26" s="760"/>
      <c r="AG26" s="760"/>
      <c r="AH26" s="760"/>
      <c r="AI26" s="760"/>
      <c r="AJ26" s="760"/>
      <c r="AK26" s="760"/>
      <c r="AL26" s="760"/>
      <c r="AM26" s="760"/>
      <c r="AN26" s="763"/>
      <c r="AO26" s="12"/>
      <c r="AP26" s="12"/>
      <c r="AQ26" s="12"/>
      <c r="AR26" s="12"/>
      <c r="AS26" s="12"/>
      <c r="AT26" s="12"/>
      <c r="AU26" s="12"/>
      <c r="AV26" s="12"/>
      <c r="AW26" s="12"/>
    </row>
    <row r="27" spans="1:49">
      <c r="A27" s="722"/>
      <c r="B27" s="614"/>
      <c r="C27" s="614"/>
      <c r="D27" s="614"/>
      <c r="E27" s="614"/>
      <c r="F27" s="614"/>
      <c r="G27" s="614"/>
      <c r="H27" s="614"/>
      <c r="I27" s="614"/>
      <c r="J27" s="614"/>
      <c r="K27" s="723"/>
      <c r="L27" s="761"/>
      <c r="M27" s="762"/>
      <c r="N27" s="762"/>
      <c r="O27" s="762"/>
      <c r="P27" s="762"/>
      <c r="Q27" s="762"/>
      <c r="R27" s="762"/>
      <c r="S27" s="762"/>
      <c r="T27" s="762"/>
      <c r="U27" s="762"/>
      <c r="V27" s="766"/>
      <c r="W27" s="614"/>
      <c r="X27" s="614"/>
      <c r="Y27" s="614"/>
      <c r="Z27" s="614"/>
      <c r="AA27" s="614"/>
      <c r="AB27" s="614"/>
      <c r="AC27" s="614"/>
      <c r="AD27" s="723"/>
      <c r="AE27" s="761"/>
      <c r="AF27" s="762"/>
      <c r="AG27" s="762"/>
      <c r="AH27" s="762"/>
      <c r="AI27" s="762"/>
      <c r="AJ27" s="762"/>
      <c r="AK27" s="762"/>
      <c r="AL27" s="762"/>
      <c r="AM27" s="762"/>
      <c r="AN27" s="764"/>
      <c r="AO27" s="12"/>
      <c r="AP27" s="12"/>
      <c r="AQ27" s="12"/>
      <c r="AR27" s="12"/>
      <c r="AS27" s="12"/>
      <c r="AT27" s="12"/>
      <c r="AU27" s="12"/>
      <c r="AV27" s="12"/>
      <c r="AW27" s="12"/>
    </row>
    <row r="28" spans="1:49" ht="13.5" customHeight="1">
      <c r="A28" s="719" t="s">
        <v>302</v>
      </c>
      <c r="B28" s="720"/>
      <c r="C28" s="720"/>
      <c r="D28" s="720"/>
      <c r="E28" s="720"/>
      <c r="F28" s="720"/>
      <c r="G28" s="720"/>
      <c r="H28" s="720"/>
      <c r="I28" s="720"/>
      <c r="J28" s="720"/>
      <c r="K28" s="721"/>
      <c r="L28" s="739" t="s">
        <v>323</v>
      </c>
      <c r="M28" s="740"/>
      <c r="N28" s="740"/>
      <c r="O28" s="740"/>
      <c r="P28" s="740"/>
      <c r="Q28" s="740"/>
      <c r="R28" s="740"/>
      <c r="S28" s="740"/>
      <c r="T28" s="740"/>
      <c r="U28" s="740"/>
      <c r="V28" s="740"/>
      <c r="W28" s="740"/>
      <c r="X28" s="740"/>
      <c r="Y28" s="740"/>
      <c r="Z28" s="740"/>
      <c r="AA28" s="740"/>
      <c r="AB28" s="740"/>
      <c r="AC28" s="740"/>
      <c r="AD28" s="740"/>
      <c r="AE28" s="740"/>
      <c r="AF28" s="740"/>
      <c r="AG28" s="740"/>
      <c r="AH28" s="740"/>
      <c r="AI28" s="740"/>
      <c r="AJ28" s="740"/>
      <c r="AK28" s="740"/>
      <c r="AL28" s="740"/>
      <c r="AM28" s="740"/>
      <c r="AN28" s="741"/>
      <c r="AO28" s="12"/>
    </row>
    <row r="29" spans="1:49">
      <c r="A29" s="722"/>
      <c r="B29" s="614"/>
      <c r="C29" s="614"/>
      <c r="D29" s="614"/>
      <c r="E29" s="614"/>
      <c r="F29" s="614"/>
      <c r="G29" s="614"/>
      <c r="H29" s="614"/>
      <c r="I29" s="614"/>
      <c r="J29" s="614"/>
      <c r="K29" s="723"/>
      <c r="L29" s="742"/>
      <c r="M29" s="743"/>
      <c r="N29" s="743"/>
      <c r="O29" s="743"/>
      <c r="P29" s="743"/>
      <c r="Q29" s="743"/>
      <c r="R29" s="743"/>
      <c r="S29" s="743"/>
      <c r="T29" s="743"/>
      <c r="U29" s="743"/>
      <c r="V29" s="743"/>
      <c r="W29" s="743"/>
      <c r="X29" s="743"/>
      <c r="Y29" s="743"/>
      <c r="Z29" s="743"/>
      <c r="AA29" s="743"/>
      <c r="AB29" s="743"/>
      <c r="AC29" s="743"/>
      <c r="AD29" s="743"/>
      <c r="AE29" s="743"/>
      <c r="AF29" s="743"/>
      <c r="AG29" s="743"/>
      <c r="AH29" s="743"/>
      <c r="AI29" s="743"/>
      <c r="AJ29" s="743"/>
      <c r="AK29" s="743"/>
      <c r="AL29" s="743"/>
      <c r="AM29" s="743"/>
      <c r="AN29" s="744"/>
      <c r="AO29" s="12"/>
    </row>
    <row r="30" spans="1:49" ht="13.5" customHeight="1">
      <c r="A30" s="719" t="s">
        <v>336</v>
      </c>
      <c r="B30" s="720"/>
      <c r="C30" s="720"/>
      <c r="D30" s="720"/>
      <c r="E30" s="720"/>
      <c r="F30" s="720"/>
      <c r="G30" s="720"/>
      <c r="H30" s="720"/>
      <c r="I30" s="720"/>
      <c r="J30" s="720"/>
      <c r="K30" s="721"/>
      <c r="L30" s="739" t="s">
        <v>323</v>
      </c>
      <c r="M30" s="740"/>
      <c r="N30" s="740"/>
      <c r="O30" s="740"/>
      <c r="P30" s="740"/>
      <c r="Q30" s="740"/>
      <c r="R30" s="740"/>
      <c r="S30" s="740"/>
      <c r="T30" s="740"/>
      <c r="U30" s="740"/>
      <c r="V30" s="740"/>
      <c r="W30" s="740"/>
      <c r="X30" s="740"/>
      <c r="Y30" s="740"/>
      <c r="Z30" s="740"/>
      <c r="AA30" s="740"/>
      <c r="AB30" s="740"/>
      <c r="AC30" s="740"/>
      <c r="AD30" s="740"/>
      <c r="AE30" s="740"/>
      <c r="AF30" s="740"/>
      <c r="AG30" s="740"/>
      <c r="AH30" s="740"/>
      <c r="AI30" s="740"/>
      <c r="AJ30" s="740"/>
      <c r="AK30" s="740"/>
      <c r="AL30" s="740"/>
      <c r="AM30" s="740"/>
      <c r="AN30" s="741"/>
      <c r="AO30" s="12"/>
    </row>
    <row r="31" spans="1:49" ht="14.25" thickBot="1">
      <c r="A31" s="752"/>
      <c r="B31" s="753"/>
      <c r="C31" s="753"/>
      <c r="D31" s="753"/>
      <c r="E31" s="753"/>
      <c r="F31" s="753"/>
      <c r="G31" s="753"/>
      <c r="H31" s="753"/>
      <c r="I31" s="753"/>
      <c r="J31" s="753"/>
      <c r="K31" s="754"/>
      <c r="L31" s="755"/>
      <c r="M31" s="756"/>
      <c r="N31" s="756"/>
      <c r="O31" s="756"/>
      <c r="P31" s="756"/>
      <c r="Q31" s="756"/>
      <c r="R31" s="756"/>
      <c r="S31" s="756"/>
      <c r="T31" s="756"/>
      <c r="U31" s="756"/>
      <c r="V31" s="756"/>
      <c r="W31" s="756"/>
      <c r="X31" s="756"/>
      <c r="Y31" s="756"/>
      <c r="Z31" s="756"/>
      <c r="AA31" s="756"/>
      <c r="AB31" s="756"/>
      <c r="AC31" s="756"/>
      <c r="AD31" s="756"/>
      <c r="AE31" s="756"/>
      <c r="AF31" s="756"/>
      <c r="AG31" s="756"/>
      <c r="AH31" s="756"/>
      <c r="AI31" s="756"/>
      <c r="AJ31" s="756"/>
      <c r="AK31" s="756"/>
      <c r="AL31" s="756"/>
      <c r="AM31" s="756"/>
      <c r="AN31" s="757"/>
      <c r="AO31" s="12"/>
    </row>
    <row r="32" spans="1:49" ht="12" customHeight="1">
      <c r="A32" s="24" t="s">
        <v>238</v>
      </c>
      <c r="B32" s="24"/>
      <c r="C32" s="230"/>
      <c r="D32" s="230"/>
      <c r="E32" s="230"/>
      <c r="F32" s="230"/>
      <c r="G32" s="230"/>
      <c r="H32" s="230"/>
      <c r="I32" s="230"/>
      <c r="J32" s="230"/>
      <c r="K32" s="230"/>
      <c r="L32" s="230"/>
      <c r="M32" s="230"/>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5"/>
      <c r="AP32" s="5"/>
      <c r="AQ32" s="12"/>
      <c r="AR32" s="5"/>
      <c r="AS32" s="5"/>
      <c r="AT32" s="5"/>
      <c r="AU32" s="5"/>
      <c r="AV32" s="5"/>
      <c r="AW32" s="5"/>
    </row>
    <row r="33" spans="1:49" ht="12" customHeight="1">
      <c r="A33" s="647" t="s">
        <v>320</v>
      </c>
      <c r="B33" s="647"/>
      <c r="C33" s="705" t="s">
        <v>329</v>
      </c>
      <c r="D33" s="705"/>
      <c r="E33" s="705"/>
      <c r="F33" s="705"/>
      <c r="G33" s="705"/>
      <c r="H33" s="705"/>
      <c r="I33" s="705"/>
      <c r="J33" s="705"/>
      <c r="K33" s="705"/>
      <c r="L33" s="705"/>
      <c r="M33" s="705"/>
      <c r="N33" s="705"/>
      <c r="O33" s="705"/>
      <c r="P33" s="705"/>
      <c r="Q33" s="705"/>
      <c r="R33" s="705"/>
      <c r="S33" s="705"/>
      <c r="T33" s="705"/>
      <c r="U33" s="705"/>
      <c r="V33" s="705"/>
      <c r="W33" s="705"/>
      <c r="X33" s="705"/>
      <c r="Y33" s="705"/>
      <c r="Z33" s="705"/>
      <c r="AA33" s="705"/>
      <c r="AB33" s="705"/>
      <c r="AC33" s="705"/>
      <c r="AD33" s="705"/>
      <c r="AE33" s="705"/>
      <c r="AF33" s="705"/>
      <c r="AG33" s="705"/>
      <c r="AH33" s="705"/>
      <c r="AI33" s="705"/>
      <c r="AJ33" s="705"/>
      <c r="AK33" s="705"/>
      <c r="AL33" s="705"/>
      <c r="AM33" s="705"/>
      <c r="AN33" s="705"/>
      <c r="AO33" s="5"/>
      <c r="AP33" s="5"/>
      <c r="AQ33" s="5"/>
      <c r="AR33" s="5"/>
      <c r="AS33" s="5"/>
      <c r="AT33" s="5"/>
      <c r="AU33" s="5"/>
      <c r="AV33" s="5"/>
      <c r="AW33" s="5"/>
    </row>
    <row r="34" spans="1:49" ht="12" customHeight="1">
      <c r="A34" s="229"/>
      <c r="B34" s="229"/>
      <c r="C34" s="705"/>
      <c r="D34" s="705"/>
      <c r="E34" s="705"/>
      <c r="F34" s="705"/>
      <c r="G34" s="705"/>
      <c r="H34" s="705"/>
      <c r="I34" s="705"/>
      <c r="J34" s="705"/>
      <c r="K34" s="705"/>
      <c r="L34" s="705"/>
      <c r="M34" s="705"/>
      <c r="N34" s="705"/>
      <c r="O34" s="705"/>
      <c r="P34" s="705"/>
      <c r="Q34" s="705"/>
      <c r="R34" s="705"/>
      <c r="S34" s="705"/>
      <c r="T34" s="705"/>
      <c r="U34" s="705"/>
      <c r="V34" s="705"/>
      <c r="W34" s="705"/>
      <c r="X34" s="705"/>
      <c r="Y34" s="705"/>
      <c r="Z34" s="705"/>
      <c r="AA34" s="705"/>
      <c r="AB34" s="705"/>
      <c r="AC34" s="705"/>
      <c r="AD34" s="705"/>
      <c r="AE34" s="705"/>
      <c r="AF34" s="705"/>
      <c r="AG34" s="705"/>
      <c r="AH34" s="705"/>
      <c r="AI34" s="705"/>
      <c r="AJ34" s="705"/>
      <c r="AK34" s="705"/>
      <c r="AL34" s="705"/>
      <c r="AM34" s="705"/>
      <c r="AN34" s="705"/>
      <c r="AO34" s="5"/>
      <c r="AP34" s="5"/>
      <c r="AQ34" s="5"/>
      <c r="AR34" s="5"/>
      <c r="AS34" s="5"/>
      <c r="AT34" s="5"/>
      <c r="AU34" s="5"/>
      <c r="AV34" s="5"/>
      <c r="AW34" s="5"/>
    </row>
    <row r="35" spans="1:49" ht="12" customHeight="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Q35" s="5"/>
    </row>
    <row r="37" spans="1:49">
      <c r="A37" s="5"/>
      <c r="B37" s="5"/>
      <c r="C37" s="5"/>
      <c r="D37" s="5"/>
      <c r="E37" s="5"/>
      <c r="F37" s="5"/>
      <c r="G37" s="5"/>
      <c r="H37" s="5"/>
    </row>
    <row r="38" spans="1:49">
      <c r="A38" s="5" t="s">
        <v>137</v>
      </c>
      <c r="B38" s="5" t="s">
        <v>138</v>
      </c>
      <c r="C38" s="5" t="s">
        <v>139</v>
      </c>
      <c r="D38" s="2">
        <v>5</v>
      </c>
      <c r="E38" s="2">
        <v>4</v>
      </c>
      <c r="F38" s="2">
        <v>1</v>
      </c>
      <c r="G38" s="5" t="s">
        <v>140</v>
      </c>
      <c r="H38" s="5"/>
      <c r="L38" t="s">
        <v>265</v>
      </c>
      <c r="R38" t="s">
        <v>297</v>
      </c>
    </row>
    <row r="39" spans="1:49">
      <c r="A39" s="5" t="s">
        <v>141</v>
      </c>
      <c r="B39" s="5"/>
      <c r="C39" s="5" t="s">
        <v>36</v>
      </c>
      <c r="D39" s="2">
        <v>6</v>
      </c>
      <c r="E39" s="2">
        <v>5</v>
      </c>
      <c r="F39" s="2">
        <v>2</v>
      </c>
      <c r="G39" s="5" t="s">
        <v>37</v>
      </c>
      <c r="H39" s="5"/>
      <c r="L39" t="s">
        <v>266</v>
      </c>
      <c r="R39" t="s">
        <v>298</v>
      </c>
    </row>
    <row r="40" spans="1:49">
      <c r="A40" s="5"/>
      <c r="B40" s="5"/>
      <c r="C40" s="5" t="s">
        <v>29</v>
      </c>
      <c r="D40" s="2">
        <v>7</v>
      </c>
      <c r="E40" s="2">
        <v>6</v>
      </c>
      <c r="F40" s="2">
        <v>3</v>
      </c>
      <c r="G40" s="5"/>
      <c r="H40" s="5"/>
    </row>
    <row r="41" spans="1:49">
      <c r="A41" s="12"/>
      <c r="B41" s="12"/>
      <c r="C41" s="12"/>
      <c r="D41" s="2">
        <v>8</v>
      </c>
      <c r="E41" s="2">
        <v>7</v>
      </c>
      <c r="F41" s="2">
        <v>4</v>
      </c>
      <c r="G41" s="12"/>
      <c r="H41" s="12"/>
    </row>
    <row r="42" spans="1:49">
      <c r="A42" s="12"/>
      <c r="B42" s="12"/>
      <c r="C42" s="12"/>
      <c r="D42" s="2">
        <v>9</v>
      </c>
      <c r="E42" s="2">
        <v>8</v>
      </c>
      <c r="F42" s="2">
        <v>5</v>
      </c>
      <c r="G42" s="12"/>
      <c r="H42" s="12"/>
    </row>
    <row r="43" spans="1:49">
      <c r="A43" s="12"/>
      <c r="B43" s="28" t="s">
        <v>142</v>
      </c>
      <c r="C43" s="12"/>
      <c r="D43" s="2">
        <v>10</v>
      </c>
      <c r="E43" s="2">
        <v>9</v>
      </c>
      <c r="F43" s="2">
        <v>6</v>
      </c>
      <c r="G43" s="12"/>
      <c r="H43" s="12"/>
    </row>
    <row r="44" spans="1:49">
      <c r="A44" s="12"/>
      <c r="B44" s="29" t="s">
        <v>143</v>
      </c>
      <c r="C44" s="12"/>
      <c r="D44" s="2">
        <v>11</v>
      </c>
      <c r="E44" s="2">
        <v>10</v>
      </c>
      <c r="F44" s="2">
        <v>7</v>
      </c>
      <c r="G44" s="12"/>
      <c r="H44" s="12"/>
    </row>
    <row r="45" spans="1:49">
      <c r="A45" s="12"/>
      <c r="B45" s="29" t="s">
        <v>144</v>
      </c>
      <c r="C45" s="12"/>
      <c r="D45" s="2">
        <v>12</v>
      </c>
      <c r="E45" s="2">
        <v>11</v>
      </c>
      <c r="F45" s="2">
        <v>8</v>
      </c>
      <c r="G45" s="12"/>
      <c r="H45" s="12"/>
    </row>
    <row r="46" spans="1:49">
      <c r="A46" s="12"/>
      <c r="B46" s="29" t="s">
        <v>145</v>
      </c>
      <c r="C46" s="12"/>
      <c r="D46" s="2">
        <v>13</v>
      </c>
      <c r="E46" s="2">
        <v>12</v>
      </c>
      <c r="F46" s="2">
        <v>9</v>
      </c>
      <c r="G46" s="12"/>
      <c r="H46" s="12"/>
    </row>
    <row r="47" spans="1:49">
      <c r="A47" s="12"/>
      <c r="B47" s="29" t="s">
        <v>146</v>
      </c>
      <c r="C47" s="12"/>
      <c r="D47" s="2">
        <v>14</v>
      </c>
      <c r="E47" s="2">
        <v>1</v>
      </c>
      <c r="F47" s="2">
        <v>10</v>
      </c>
      <c r="G47" s="12"/>
      <c r="H47" s="12"/>
    </row>
    <row r="48" spans="1:49">
      <c r="A48" s="12"/>
      <c r="B48" s="29" t="s">
        <v>147</v>
      </c>
      <c r="C48" s="12"/>
      <c r="D48" s="2">
        <v>15</v>
      </c>
      <c r="E48" s="2">
        <v>2</v>
      </c>
      <c r="F48" s="2">
        <v>11</v>
      </c>
      <c r="G48" s="12"/>
      <c r="H48" s="12"/>
    </row>
    <row r="49" spans="1:8">
      <c r="A49" s="12"/>
      <c r="B49" s="29" t="s">
        <v>148</v>
      </c>
      <c r="C49" s="12"/>
      <c r="D49" s="2">
        <v>16</v>
      </c>
      <c r="E49" s="2">
        <v>3</v>
      </c>
      <c r="F49" s="2">
        <v>12</v>
      </c>
      <c r="G49" s="12"/>
      <c r="H49" s="12"/>
    </row>
    <row r="50" spans="1:8">
      <c r="A50" s="12"/>
      <c r="B50" s="29" t="s">
        <v>158</v>
      </c>
      <c r="C50" s="12"/>
      <c r="D50" s="2">
        <v>17</v>
      </c>
      <c r="E50" s="2"/>
      <c r="F50" s="2">
        <v>13</v>
      </c>
      <c r="G50" s="12"/>
      <c r="H50" s="12"/>
    </row>
    <row r="51" spans="1:8">
      <c r="A51" s="12"/>
      <c r="B51" s="29" t="s">
        <v>159</v>
      </c>
      <c r="C51" s="12"/>
      <c r="D51" s="2">
        <v>18</v>
      </c>
      <c r="E51" s="2"/>
      <c r="F51" s="2">
        <v>14</v>
      </c>
      <c r="G51" s="12"/>
      <c r="H51" s="12"/>
    </row>
    <row r="52" spans="1:8">
      <c r="A52" s="12"/>
      <c r="B52" s="29" t="s">
        <v>160</v>
      </c>
      <c r="C52" s="12"/>
      <c r="D52" s="2">
        <v>19</v>
      </c>
      <c r="E52" s="2"/>
      <c r="F52" s="2">
        <v>15</v>
      </c>
      <c r="G52" s="12"/>
      <c r="H52" s="12"/>
    </row>
    <row r="53" spans="1:8">
      <c r="A53" s="12"/>
      <c r="B53" s="29" t="s">
        <v>161</v>
      </c>
      <c r="C53" s="12"/>
      <c r="D53" s="2">
        <v>20</v>
      </c>
      <c r="E53" s="2"/>
      <c r="F53" s="2">
        <v>16</v>
      </c>
      <c r="G53" s="12"/>
      <c r="H53" s="12"/>
    </row>
    <row r="54" spans="1:8">
      <c r="A54" s="12"/>
      <c r="B54" s="29" t="s">
        <v>162</v>
      </c>
      <c r="C54" s="12"/>
      <c r="D54" s="2">
        <v>21</v>
      </c>
      <c r="E54" s="2"/>
      <c r="F54" s="2">
        <v>17</v>
      </c>
      <c r="G54" s="12"/>
      <c r="H54" s="12"/>
    </row>
    <row r="55" spans="1:8">
      <c r="A55" s="12"/>
      <c r="B55" s="29" t="s">
        <v>163</v>
      </c>
      <c r="C55" s="12"/>
      <c r="D55" s="2">
        <v>22</v>
      </c>
      <c r="E55" s="2"/>
      <c r="F55" s="2">
        <v>18</v>
      </c>
      <c r="G55" s="12"/>
      <c r="H55" s="12"/>
    </row>
    <row r="56" spans="1:8">
      <c r="A56" s="12"/>
      <c r="B56" s="29" t="s">
        <v>90</v>
      </c>
      <c r="C56" s="12"/>
      <c r="D56" s="2">
        <v>23</v>
      </c>
      <c r="E56" s="2"/>
      <c r="F56" s="2">
        <v>19</v>
      </c>
      <c r="G56" s="12"/>
      <c r="H56" s="12"/>
    </row>
    <row r="57" spans="1:8">
      <c r="A57" s="12"/>
      <c r="B57" s="29" t="s">
        <v>91</v>
      </c>
      <c r="C57" s="12"/>
      <c r="D57" s="2">
        <v>24</v>
      </c>
      <c r="E57" s="2"/>
      <c r="F57" s="2">
        <v>20</v>
      </c>
      <c r="G57" s="12"/>
      <c r="H57" s="12"/>
    </row>
    <row r="58" spans="1:8">
      <c r="A58" s="12"/>
      <c r="B58" s="29" t="s">
        <v>92</v>
      </c>
      <c r="C58" s="12"/>
      <c r="D58" s="2">
        <v>25</v>
      </c>
      <c r="E58" s="2"/>
      <c r="F58" s="2">
        <v>21</v>
      </c>
      <c r="G58" s="12"/>
      <c r="H58" s="12"/>
    </row>
    <row r="59" spans="1:8">
      <c r="A59" s="12"/>
      <c r="B59" s="29" t="s">
        <v>93</v>
      </c>
      <c r="C59" s="12"/>
      <c r="D59" s="2">
        <v>26</v>
      </c>
      <c r="E59" s="2"/>
      <c r="F59" s="2">
        <v>22</v>
      </c>
      <c r="G59" s="12"/>
      <c r="H59" s="12"/>
    </row>
    <row r="60" spans="1:8">
      <c r="A60" s="12"/>
      <c r="B60" s="29" t="s">
        <v>94</v>
      </c>
      <c r="C60" s="12"/>
      <c r="D60" s="2">
        <v>27</v>
      </c>
      <c r="E60" s="2"/>
      <c r="F60" s="2">
        <v>23</v>
      </c>
      <c r="G60" s="12"/>
      <c r="H60" s="12"/>
    </row>
    <row r="61" spans="1:8">
      <c r="A61" s="12"/>
      <c r="B61" s="29" t="s">
        <v>95</v>
      </c>
      <c r="C61" s="12"/>
      <c r="D61" s="2">
        <v>28</v>
      </c>
      <c r="E61" s="2"/>
      <c r="F61" s="2">
        <v>24</v>
      </c>
      <c r="G61" s="12"/>
      <c r="H61" s="12"/>
    </row>
    <row r="62" spans="1:8">
      <c r="A62" s="12"/>
      <c r="B62" s="29" t="s">
        <v>96</v>
      </c>
      <c r="C62" s="12"/>
      <c r="D62" s="2">
        <v>29</v>
      </c>
      <c r="E62" s="2"/>
      <c r="F62" s="2">
        <v>25</v>
      </c>
      <c r="G62" s="12"/>
      <c r="H62" s="12"/>
    </row>
    <row r="63" spans="1:8">
      <c r="A63" s="12"/>
      <c r="B63" s="12"/>
      <c r="C63" s="12"/>
      <c r="D63" s="2">
        <v>30</v>
      </c>
      <c r="E63" s="2"/>
      <c r="F63" s="2">
        <v>26</v>
      </c>
      <c r="G63" s="12"/>
      <c r="H63" s="12"/>
    </row>
    <row r="64" spans="1:8">
      <c r="A64" s="12"/>
      <c r="B64" s="12"/>
      <c r="C64" s="12"/>
      <c r="D64" s="2"/>
      <c r="E64" s="2"/>
      <c r="F64" s="2">
        <v>27</v>
      </c>
      <c r="G64" s="12"/>
      <c r="H64" s="12"/>
    </row>
    <row r="65" spans="1:8">
      <c r="A65" s="12"/>
      <c r="B65" s="12"/>
      <c r="C65" s="12"/>
      <c r="D65" s="2"/>
      <c r="E65" s="2"/>
      <c r="F65" s="2">
        <v>28</v>
      </c>
      <c r="G65" s="12"/>
      <c r="H65" s="12"/>
    </row>
    <row r="66" spans="1:8">
      <c r="A66" s="12"/>
      <c r="B66" s="12"/>
      <c r="C66" s="12"/>
      <c r="D66" s="2"/>
      <c r="E66" s="2"/>
      <c r="F66" s="2">
        <v>29</v>
      </c>
      <c r="G66" s="12"/>
      <c r="H66" s="12"/>
    </row>
    <row r="67" spans="1:8">
      <c r="A67" s="12"/>
      <c r="B67" s="12"/>
      <c r="C67" s="12"/>
      <c r="D67" s="2"/>
      <c r="E67" s="2"/>
      <c r="F67" s="2">
        <v>30</v>
      </c>
      <c r="G67" s="12"/>
      <c r="H67" s="12"/>
    </row>
    <row r="68" spans="1:8">
      <c r="A68" s="12"/>
      <c r="B68" s="12"/>
      <c r="C68" s="12"/>
      <c r="D68" s="12"/>
      <c r="E68" s="12"/>
      <c r="F68" s="2">
        <v>31</v>
      </c>
      <c r="G68" s="12"/>
      <c r="H68" s="12"/>
    </row>
    <row r="69" spans="1:8">
      <c r="A69" s="12"/>
      <c r="B69" s="12"/>
      <c r="C69" s="12"/>
      <c r="D69" s="12"/>
      <c r="E69" s="12"/>
      <c r="F69" s="12"/>
      <c r="G69" s="12"/>
      <c r="H69" s="12"/>
    </row>
    <row r="70" spans="1:8">
      <c r="A70" s="12"/>
      <c r="B70" s="12"/>
      <c r="C70" s="12"/>
      <c r="D70" s="12"/>
      <c r="E70" s="12"/>
      <c r="F70" s="12"/>
      <c r="G70" s="12"/>
      <c r="H70" s="12"/>
    </row>
    <row r="71" spans="1:8">
      <c r="A71" s="12"/>
      <c r="B71" s="12"/>
      <c r="C71" s="12"/>
      <c r="D71" s="12"/>
      <c r="E71" s="12"/>
      <c r="F71" s="12"/>
      <c r="G71" s="12"/>
      <c r="H71" s="12"/>
    </row>
    <row r="72" spans="1:8">
      <c r="A72" s="12"/>
      <c r="B72" s="12"/>
      <c r="C72" s="12"/>
      <c r="D72" s="12"/>
      <c r="E72" s="12"/>
      <c r="F72" s="12"/>
      <c r="G72" s="12"/>
      <c r="H72" s="12"/>
    </row>
    <row r="73" spans="1:8">
      <c r="A73" s="12"/>
      <c r="B73" s="12"/>
      <c r="C73" s="12"/>
      <c r="D73" s="12"/>
      <c r="E73" s="12"/>
      <c r="F73" s="12"/>
      <c r="G73" s="12"/>
      <c r="H73" s="12"/>
    </row>
    <row r="74" spans="1:8">
      <c r="A74" s="12"/>
      <c r="B74" s="12"/>
      <c r="C74" s="12"/>
      <c r="D74" s="12"/>
      <c r="E74" s="12"/>
      <c r="F74" s="12"/>
      <c r="G74" s="12"/>
      <c r="H74" s="12"/>
    </row>
    <row r="75" spans="1:8">
      <c r="A75" s="12"/>
      <c r="B75" s="12"/>
      <c r="C75" s="12"/>
      <c r="D75" s="12"/>
      <c r="E75" s="12"/>
      <c r="F75" s="12"/>
      <c r="G75" s="12"/>
      <c r="H75" s="12"/>
    </row>
    <row r="76" spans="1:8">
      <c r="A76" s="12"/>
      <c r="B76" s="12"/>
      <c r="C76" s="12"/>
      <c r="D76" s="12"/>
      <c r="E76" s="12"/>
      <c r="F76" s="12"/>
      <c r="G76" s="12"/>
      <c r="H76" s="12"/>
    </row>
    <row r="77" spans="1:8">
      <c r="A77" s="12"/>
      <c r="B77" s="12"/>
      <c r="C77" s="12"/>
      <c r="D77" s="12"/>
      <c r="E77" s="12"/>
      <c r="F77" s="12"/>
      <c r="G77" s="12"/>
      <c r="H77" s="12"/>
    </row>
  </sheetData>
  <mergeCells count="30">
    <mergeCell ref="A8:K11"/>
    <mergeCell ref="L8:AN11"/>
    <mergeCell ref="A12:K15"/>
    <mergeCell ref="L12:AN15"/>
    <mergeCell ref="A30:K31"/>
    <mergeCell ref="L30:AN31"/>
    <mergeCell ref="L20:AC20"/>
    <mergeCell ref="L26:U27"/>
    <mergeCell ref="AE26:AN27"/>
    <mergeCell ref="V26:AD27"/>
    <mergeCell ref="AD20:AG20"/>
    <mergeCell ref="L21:U21"/>
    <mergeCell ref="AA21:AN23"/>
    <mergeCell ref="L22:U22"/>
    <mergeCell ref="A33:B33"/>
    <mergeCell ref="C33:AN34"/>
    <mergeCell ref="A2:AN3"/>
    <mergeCell ref="A4:C5"/>
    <mergeCell ref="D4:AN5"/>
    <mergeCell ref="A6:C6"/>
    <mergeCell ref="D6:AN6"/>
    <mergeCell ref="A16:K19"/>
    <mergeCell ref="L16:AN19"/>
    <mergeCell ref="W22:Y22"/>
    <mergeCell ref="L23:U23"/>
    <mergeCell ref="A26:K27"/>
    <mergeCell ref="L24:AN25"/>
    <mergeCell ref="A20:K25"/>
    <mergeCell ref="A28:K29"/>
    <mergeCell ref="L28:AN29"/>
  </mergeCells>
  <phoneticPr fontId="2"/>
  <conditionalFormatting sqref="L21:L23 V21:AN23">
    <cfRule type="expression" dxfId="3" priority="5" stopIfTrue="1">
      <formula>#REF!="設定なし"</formula>
    </cfRule>
  </conditionalFormatting>
  <conditionalFormatting sqref="L24:AN25">
    <cfRule type="expression" dxfId="2" priority="6" stopIfTrue="1">
      <formula>#REF!="設定なし"</formula>
    </cfRule>
  </conditionalFormatting>
  <conditionalFormatting sqref="L28">
    <cfRule type="expression" dxfId="1" priority="2" stopIfTrue="1">
      <formula>$P$28="なし"</formula>
    </cfRule>
  </conditionalFormatting>
  <conditionalFormatting sqref="L30">
    <cfRule type="expression" dxfId="0" priority="1" stopIfTrue="1">
      <formula>$P$28="なし"</formula>
    </cfRule>
  </conditionalFormatting>
  <dataValidations count="3">
    <dataValidation type="list" allowBlank="1" showInputMessage="1" showErrorMessage="1" prompt="本社、委任先営業所等のいづれかを総合評価の評価基準より選択してください。" sqref="L23:U23" xr:uid="{00000000-0002-0000-0400-000000000000}">
      <formula1>$R$38:$R$40</formula1>
    </dataValidation>
    <dataValidation allowBlank="1" showErrorMessage="1" prompt="総合評価における地理的条件の評価項目の設定の有無を選択してください" sqref="AD20:AG20" xr:uid="{00000000-0002-0000-0400-000001000000}"/>
    <dataValidation type="list" allowBlank="1" showInputMessage="1" showErrorMessage="1" sqref="W22:Y22" xr:uid="{00000000-0002-0000-0400-000002000000}">
      <formula1>$G$38:$G$40</formula1>
    </dataValidation>
  </dataValidations>
  <pageMargins left="0.78740157480314965" right="0.39370078740157483"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提出書類一覧表</vt:lpstr>
      <vt:lpstr>様式１号表紙</vt:lpstr>
      <vt:lpstr>様式２号評価点確認申請書</vt:lpstr>
      <vt:lpstr>様式４号予定技術者の経歴(管理技術者、主任技術者）</vt:lpstr>
      <vt:lpstr>（×使用しない）様式５号企業の能力等</vt:lpstr>
      <vt:lpstr>'（×使用しない）様式５号企業の能力等'!Print_Area</vt:lpstr>
      <vt:lpstr>提出書類一覧表!Print_Area</vt:lpstr>
      <vt:lpstr>様式１号表紙!Print_Area</vt:lpstr>
      <vt:lpstr>様式２号評価点確認申請書!Print_Area</vt:lpstr>
      <vt:lpstr>'様式４号予定技術者の経歴(管理技術者、主任技術者）'!Print_Area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Setup</cp:lastModifiedBy>
  <cp:lastPrinted>2025-07-28T00:15:56Z</cp:lastPrinted>
  <dcterms:modified xsi:type="dcterms:W3CDTF">2026-09-16T01:06:49Z</dcterms:modified>
</cp:coreProperties>
</file>